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YRIVERA\Desktop\4TRIM2023\"/>
    </mc:Choice>
  </mc:AlternateContent>
  <bookViews>
    <workbookView xWindow="60" yWindow="600" windowWidth="20430" windowHeight="10920"/>
  </bookViews>
  <sheets>
    <sheet name="Cuadro_3" sheetId="1" r:id="rId1"/>
  </sheets>
  <definedNames>
    <definedName name="_xlnm._FilterDatabase" localSheetId="0" hidden="1">Cuadro_3!$I$1:$I$291</definedName>
    <definedName name="_xlnm.Print_Area" localSheetId="0">Cuadro_3!$A$1:$I$264</definedName>
    <definedName name="_xlnm.Print_Titles" localSheetId="0">Cuadro_3!$1:$10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3" i="1" l="1"/>
  <c r="B162" i="1"/>
  <c r="F161" i="1"/>
  <c r="C225" i="1" l="1"/>
  <c r="D225" i="1"/>
  <c r="E225" i="1"/>
  <c r="F225" i="1"/>
  <c r="G225" i="1"/>
  <c r="H225" i="1"/>
  <c r="I225" i="1"/>
  <c r="B226" i="1"/>
  <c r="C220" i="1"/>
  <c r="D220" i="1"/>
  <c r="E220" i="1"/>
  <c r="F220" i="1"/>
  <c r="G220" i="1"/>
  <c r="H220" i="1"/>
  <c r="I220" i="1"/>
  <c r="B221" i="1"/>
  <c r="C188" i="1"/>
  <c r="D188" i="1"/>
  <c r="E188" i="1"/>
  <c r="F188" i="1"/>
  <c r="G188" i="1"/>
  <c r="H188" i="1"/>
  <c r="I188" i="1"/>
  <c r="B189" i="1"/>
  <c r="C53" i="1"/>
  <c r="D53" i="1"/>
  <c r="E53" i="1"/>
  <c r="F53" i="1"/>
  <c r="G53" i="1"/>
  <c r="H53" i="1"/>
  <c r="I53" i="1"/>
  <c r="B54" i="1"/>
  <c r="C45" i="1"/>
  <c r="D45" i="1"/>
  <c r="E45" i="1"/>
  <c r="F45" i="1"/>
  <c r="G45" i="1"/>
  <c r="H45" i="1"/>
  <c r="I45" i="1"/>
  <c r="B46" i="1"/>
  <c r="C35" i="1"/>
  <c r="D35" i="1"/>
  <c r="E35" i="1"/>
  <c r="F35" i="1"/>
  <c r="G35" i="1"/>
  <c r="H35" i="1"/>
  <c r="I35" i="1"/>
  <c r="B36" i="1"/>
  <c r="C113" i="1" l="1"/>
  <c r="I14" i="1"/>
  <c r="I26" i="1"/>
  <c r="B37" i="1" l="1"/>
  <c r="C183" i="1" l="1"/>
  <c r="C178" i="1"/>
  <c r="C173" i="1"/>
  <c r="C168" i="1"/>
  <c r="F158" i="1"/>
  <c r="F153" i="1"/>
  <c r="F149" i="1"/>
  <c r="F143" i="1"/>
  <c r="F139" i="1"/>
  <c r="F134" i="1"/>
  <c r="F129" i="1"/>
  <c r="F124" i="1"/>
  <c r="F119" i="1"/>
  <c r="C143" i="1"/>
  <c r="C139" i="1"/>
  <c r="C134" i="1"/>
  <c r="C129" i="1"/>
  <c r="C124" i="1"/>
  <c r="C119" i="1"/>
  <c r="F70" i="1"/>
  <c r="G70" i="1"/>
  <c r="H70" i="1"/>
  <c r="I70" i="1"/>
  <c r="F65" i="1"/>
  <c r="F60" i="1"/>
  <c r="C95" i="1"/>
  <c r="B63" i="1"/>
  <c r="B115" i="1"/>
  <c r="B116" i="1"/>
  <c r="B117" i="1"/>
  <c r="B110" i="1"/>
  <c r="B111" i="1"/>
  <c r="B112" i="1"/>
  <c r="B105" i="1"/>
  <c r="B106" i="1"/>
  <c r="B107" i="1"/>
  <c r="B99" i="1"/>
  <c r="B100" i="1"/>
  <c r="B101" i="1"/>
  <c r="B92" i="1"/>
  <c r="B93" i="1"/>
  <c r="B94" i="1"/>
  <c r="B89" i="1"/>
  <c r="B87" i="1"/>
  <c r="B88" i="1"/>
  <c r="B82" i="1"/>
  <c r="B83" i="1"/>
  <c r="B84" i="1"/>
  <c r="B77" i="1"/>
  <c r="B78" i="1"/>
  <c r="B79" i="1"/>
  <c r="B72" i="1"/>
  <c r="B73" i="1"/>
  <c r="B74" i="1"/>
  <c r="B67" i="1"/>
  <c r="B68" i="1"/>
  <c r="B69" i="1"/>
  <c r="B62" i="1"/>
  <c r="B64" i="1"/>
  <c r="B61" i="1"/>
  <c r="H113" i="1"/>
  <c r="I75" i="1"/>
  <c r="C65" i="1"/>
  <c r="D65" i="1"/>
  <c r="E65" i="1"/>
  <c r="G65" i="1"/>
  <c r="H65" i="1"/>
  <c r="I65" i="1"/>
  <c r="C60" i="1"/>
  <c r="D60" i="1"/>
  <c r="E60" i="1"/>
  <c r="G60" i="1"/>
  <c r="H60" i="1"/>
  <c r="I60" i="1"/>
  <c r="C153" i="1"/>
  <c r="D153" i="1"/>
  <c r="E153" i="1"/>
  <c r="G153" i="1"/>
  <c r="H153" i="1"/>
  <c r="I153" i="1"/>
  <c r="F118" i="1" l="1"/>
  <c r="B60" i="1"/>
  <c r="B141" i="1" l="1"/>
  <c r="C14" i="1"/>
  <c r="D14" i="1"/>
  <c r="E14" i="1"/>
  <c r="F14" i="1"/>
  <c r="G14" i="1"/>
  <c r="H14" i="1"/>
  <c r="B160" i="1" l="1"/>
  <c r="B159" i="1"/>
  <c r="I158" i="1"/>
  <c r="H158" i="1"/>
  <c r="G158" i="1"/>
  <c r="E158" i="1"/>
  <c r="D158" i="1"/>
  <c r="C158" i="1"/>
  <c r="B49" i="1"/>
  <c r="B158" i="1" l="1"/>
  <c r="B224" i="1"/>
  <c r="I139" i="1"/>
  <c r="H139" i="1"/>
  <c r="G139" i="1"/>
  <c r="E139" i="1"/>
  <c r="D139" i="1"/>
  <c r="B142" i="1"/>
  <c r="B248" i="1" l="1"/>
  <c r="B229" i="1"/>
  <c r="B219" i="1"/>
  <c r="B214" i="1"/>
  <c r="B209" i="1"/>
  <c r="B204" i="1"/>
  <c r="C161" i="1"/>
  <c r="D161" i="1"/>
  <c r="E161" i="1"/>
  <c r="D143" i="1"/>
  <c r="E143" i="1"/>
  <c r="G143" i="1"/>
  <c r="H143" i="1"/>
  <c r="I143" i="1"/>
  <c r="D134" i="1"/>
  <c r="D124" i="1"/>
  <c r="E124" i="1"/>
  <c r="C22" i="1"/>
  <c r="E194" i="1" l="1"/>
  <c r="D194" i="1"/>
  <c r="C194" i="1"/>
  <c r="F19" i="1"/>
  <c r="C19" i="1"/>
  <c r="E200" i="1" l="1"/>
  <c r="B157" i="1" l="1"/>
  <c r="B243" i="1" l="1"/>
  <c r="B234" i="1" l="1"/>
  <c r="B247" i="1"/>
  <c r="B246" i="1"/>
  <c r="B245" i="1"/>
  <c r="B242" i="1"/>
  <c r="B241" i="1"/>
  <c r="B240" i="1"/>
  <c r="B237" i="1"/>
  <c r="B236" i="1"/>
  <c r="B233" i="1"/>
  <c r="B232" i="1"/>
  <c r="B231" i="1"/>
  <c r="B228" i="1"/>
  <c r="B227" i="1"/>
  <c r="B223" i="1"/>
  <c r="B222" i="1"/>
  <c r="B218" i="1"/>
  <c r="B217" i="1"/>
  <c r="B216" i="1"/>
  <c r="B213" i="1"/>
  <c r="B212" i="1"/>
  <c r="B211" i="1"/>
  <c r="B207" i="1"/>
  <c r="B206" i="1"/>
  <c r="B203" i="1"/>
  <c r="B202" i="1"/>
  <c r="B201" i="1"/>
  <c r="B225" i="1" l="1"/>
  <c r="B220" i="1"/>
  <c r="I244" i="1"/>
  <c r="H244" i="1"/>
  <c r="G244" i="1"/>
  <c r="F244" i="1"/>
  <c r="E244" i="1"/>
  <c r="D244" i="1"/>
  <c r="C244" i="1"/>
  <c r="B244" i="1"/>
  <c r="I239" i="1"/>
  <c r="H239" i="1"/>
  <c r="G239" i="1"/>
  <c r="F239" i="1"/>
  <c r="E239" i="1"/>
  <c r="D239" i="1"/>
  <c r="C239" i="1"/>
  <c r="B239" i="1"/>
  <c r="I235" i="1"/>
  <c r="H235" i="1"/>
  <c r="G235" i="1"/>
  <c r="F235" i="1"/>
  <c r="E235" i="1"/>
  <c r="D235" i="1"/>
  <c r="C235" i="1"/>
  <c r="B235" i="1"/>
  <c r="I230" i="1"/>
  <c r="H230" i="1"/>
  <c r="G230" i="1"/>
  <c r="F230" i="1"/>
  <c r="E230" i="1"/>
  <c r="D230" i="1"/>
  <c r="C230" i="1"/>
  <c r="B230" i="1"/>
  <c r="I215" i="1"/>
  <c r="H215" i="1"/>
  <c r="G215" i="1"/>
  <c r="F215" i="1"/>
  <c r="E215" i="1"/>
  <c r="D215" i="1"/>
  <c r="C215" i="1"/>
  <c r="B215" i="1"/>
  <c r="I210" i="1"/>
  <c r="H210" i="1"/>
  <c r="G210" i="1"/>
  <c r="F210" i="1"/>
  <c r="E210" i="1"/>
  <c r="D210" i="1"/>
  <c r="C210" i="1"/>
  <c r="B210" i="1"/>
  <c r="I205" i="1"/>
  <c r="H205" i="1"/>
  <c r="G205" i="1"/>
  <c r="F205" i="1"/>
  <c r="E205" i="1"/>
  <c r="D205" i="1"/>
  <c r="C205" i="1"/>
  <c r="B208" i="1"/>
  <c r="B205" i="1" s="1"/>
  <c r="I200" i="1"/>
  <c r="H200" i="1"/>
  <c r="G200" i="1"/>
  <c r="F200" i="1"/>
  <c r="D200" i="1"/>
  <c r="C200" i="1"/>
  <c r="B200" i="1"/>
  <c r="G199" i="1" l="1"/>
  <c r="F199" i="1"/>
  <c r="E199" i="1"/>
  <c r="B199" i="1"/>
  <c r="I199" i="1"/>
  <c r="D199" i="1"/>
  <c r="H199" i="1"/>
  <c r="C199" i="1"/>
  <c r="I149" i="1"/>
  <c r="H149" i="1"/>
  <c r="G149" i="1"/>
  <c r="E149" i="1"/>
  <c r="D149" i="1"/>
  <c r="C149" i="1"/>
  <c r="C118" i="1" s="1"/>
  <c r="D119" i="1"/>
  <c r="H31" i="1"/>
  <c r="I19" i="1"/>
  <c r="H19" i="1"/>
  <c r="G19" i="1"/>
  <c r="E19" i="1"/>
  <c r="D19" i="1"/>
  <c r="I196" i="1" l="1"/>
  <c r="H196" i="1"/>
  <c r="G196" i="1"/>
  <c r="F196" i="1"/>
  <c r="E196" i="1"/>
  <c r="D196" i="1"/>
  <c r="C196" i="1"/>
  <c r="C167" i="1" s="1"/>
  <c r="C166" i="1" s="1"/>
  <c r="B197" i="1"/>
  <c r="B165" i="1"/>
  <c r="B164" i="1"/>
  <c r="B150" i="1"/>
  <c r="B151" i="1"/>
  <c r="B145" i="1"/>
  <c r="B140" i="1"/>
  <c r="B139" i="1" s="1"/>
  <c r="B161" i="1" l="1"/>
  <c r="E134" i="1"/>
  <c r="B152" i="1" l="1"/>
  <c r="B149" i="1" s="1"/>
  <c r="I161" i="1"/>
  <c r="H161" i="1"/>
  <c r="G161" i="1"/>
  <c r="B18" i="1" l="1"/>
  <c r="D80" i="1" l="1"/>
  <c r="E80" i="1"/>
  <c r="C80" i="1"/>
  <c r="D40" i="1" l="1"/>
  <c r="E40" i="1"/>
  <c r="F183" i="1" l="1"/>
  <c r="I183" i="1"/>
  <c r="H183" i="1"/>
  <c r="G183" i="1"/>
  <c r="E183" i="1"/>
  <c r="D183" i="1"/>
  <c r="B187" i="1" l="1"/>
  <c r="B57" i="1" l="1"/>
  <c r="B56" i="1"/>
  <c r="B55" i="1"/>
  <c r="B47" i="1"/>
  <c r="B53" i="1" l="1"/>
  <c r="B44" i="1"/>
  <c r="B43" i="1"/>
  <c r="B42" i="1"/>
  <c r="B41" i="1"/>
  <c r="I40" i="1"/>
  <c r="H40" i="1"/>
  <c r="G40" i="1"/>
  <c r="F40" i="1"/>
  <c r="C40" i="1"/>
  <c r="B40" i="1" l="1"/>
  <c r="B33" i="1"/>
  <c r="F80" i="1" l="1"/>
  <c r="G80" i="1"/>
  <c r="H80" i="1"/>
  <c r="D168" i="1" l="1"/>
  <c r="E168" i="1"/>
  <c r="F168" i="1"/>
  <c r="G168" i="1"/>
  <c r="H168" i="1"/>
  <c r="I168" i="1"/>
  <c r="B156" i="1" l="1"/>
  <c r="B147" i="1"/>
  <c r="B138" i="1"/>
  <c r="B133" i="1"/>
  <c r="B128" i="1"/>
  <c r="B123" i="1"/>
  <c r="G134" i="1" l="1"/>
  <c r="H134" i="1"/>
  <c r="I134" i="1"/>
  <c r="D129" i="1"/>
  <c r="D118" i="1" s="1"/>
  <c r="E129" i="1"/>
  <c r="G129" i="1"/>
  <c r="H129" i="1"/>
  <c r="I129" i="1"/>
  <c r="G124" i="1"/>
  <c r="H124" i="1"/>
  <c r="I124" i="1"/>
  <c r="E119" i="1"/>
  <c r="G119" i="1"/>
  <c r="H119" i="1"/>
  <c r="I119" i="1"/>
  <c r="D113" i="1"/>
  <c r="E113" i="1"/>
  <c r="F113" i="1"/>
  <c r="G113" i="1"/>
  <c r="I113" i="1"/>
  <c r="C108" i="1"/>
  <c r="D108" i="1"/>
  <c r="E108" i="1"/>
  <c r="F108" i="1"/>
  <c r="G108" i="1"/>
  <c r="H108" i="1"/>
  <c r="I108" i="1"/>
  <c r="C103" i="1"/>
  <c r="D103" i="1"/>
  <c r="E103" i="1"/>
  <c r="F103" i="1"/>
  <c r="G103" i="1"/>
  <c r="H103" i="1"/>
  <c r="I103" i="1"/>
  <c r="C97" i="1"/>
  <c r="D97" i="1"/>
  <c r="E97" i="1"/>
  <c r="F97" i="1"/>
  <c r="G97" i="1"/>
  <c r="H97" i="1"/>
  <c r="I97" i="1"/>
  <c r="D95" i="1"/>
  <c r="E95" i="1"/>
  <c r="F95" i="1"/>
  <c r="G95" i="1"/>
  <c r="H95" i="1"/>
  <c r="I95" i="1"/>
  <c r="C90" i="1"/>
  <c r="D90" i="1"/>
  <c r="E90" i="1"/>
  <c r="F90" i="1"/>
  <c r="G90" i="1"/>
  <c r="H90" i="1"/>
  <c r="I90" i="1"/>
  <c r="C85" i="1"/>
  <c r="D85" i="1"/>
  <c r="E85" i="1"/>
  <c r="F85" i="1"/>
  <c r="G85" i="1"/>
  <c r="H85" i="1"/>
  <c r="I85" i="1"/>
  <c r="I80" i="1"/>
  <c r="C75" i="1"/>
  <c r="D75" i="1"/>
  <c r="E75" i="1"/>
  <c r="F75" i="1"/>
  <c r="G75" i="1"/>
  <c r="H75" i="1"/>
  <c r="C70" i="1"/>
  <c r="D70" i="1"/>
  <c r="E70" i="1"/>
  <c r="C50" i="1"/>
  <c r="D50" i="1"/>
  <c r="E50" i="1"/>
  <c r="F50" i="1"/>
  <c r="G50" i="1"/>
  <c r="H50" i="1"/>
  <c r="I50" i="1"/>
  <c r="C26" i="1"/>
  <c r="D26" i="1"/>
  <c r="E26" i="1"/>
  <c r="F26" i="1"/>
  <c r="G26" i="1"/>
  <c r="H26" i="1"/>
  <c r="D22" i="1"/>
  <c r="E22" i="1"/>
  <c r="F22" i="1"/>
  <c r="G22" i="1"/>
  <c r="H22" i="1"/>
  <c r="I22" i="1"/>
  <c r="D173" i="1"/>
  <c r="D167" i="1" s="1"/>
  <c r="D166" i="1" s="1"/>
  <c r="E173" i="1"/>
  <c r="E167" i="1" s="1"/>
  <c r="E166" i="1" s="1"/>
  <c r="F173" i="1"/>
  <c r="G173" i="1"/>
  <c r="H173" i="1"/>
  <c r="I173" i="1"/>
  <c r="I167" i="1" s="1"/>
  <c r="I166" i="1" s="1"/>
  <c r="D178" i="1"/>
  <c r="E178" i="1"/>
  <c r="F178" i="1"/>
  <c r="G178" i="1"/>
  <c r="H178" i="1"/>
  <c r="I178" i="1"/>
  <c r="F194" i="1"/>
  <c r="G194" i="1"/>
  <c r="H194" i="1"/>
  <c r="I194" i="1"/>
  <c r="H167" i="1" l="1"/>
  <c r="H166" i="1" s="1"/>
  <c r="E59" i="1"/>
  <c r="I118" i="1"/>
  <c r="E118" i="1"/>
  <c r="H118" i="1"/>
  <c r="F167" i="1"/>
  <c r="F166" i="1" s="1"/>
  <c r="I59" i="1"/>
  <c r="G118" i="1"/>
  <c r="H59" i="1"/>
  <c r="D59" i="1"/>
  <c r="D58" i="1" s="1"/>
  <c r="C59" i="1"/>
  <c r="G59" i="1"/>
  <c r="F59" i="1"/>
  <c r="F58" i="1" s="1"/>
  <c r="G167" i="1"/>
  <c r="G166" i="1" s="1"/>
  <c r="H13" i="1"/>
  <c r="H12" i="1" s="1"/>
  <c r="C58" i="1" l="1"/>
  <c r="G58" i="1"/>
  <c r="I58" i="1"/>
  <c r="E58" i="1"/>
  <c r="H58" i="1"/>
  <c r="B172" i="1"/>
  <c r="B198" i="1" l="1"/>
  <c r="B196" i="1" s="1"/>
  <c r="B192" i="1"/>
  <c r="B182" i="1"/>
  <c r="B177" i="1"/>
  <c r="B39" i="1"/>
  <c r="B30" i="1"/>
  <c r="B25" i="1"/>
  <c r="B21" i="1"/>
  <c r="B17" i="1" l="1"/>
  <c r="I31" i="1" l="1"/>
  <c r="I13" i="1" s="1"/>
  <c r="I12" i="1" s="1"/>
  <c r="G31" i="1"/>
  <c r="G13" i="1" s="1"/>
  <c r="G12" i="1" s="1"/>
  <c r="F31" i="1"/>
  <c r="F13" i="1" s="1"/>
  <c r="F12" i="1" s="1"/>
  <c r="E31" i="1"/>
  <c r="E13" i="1" s="1"/>
  <c r="E12" i="1" s="1"/>
  <c r="D31" i="1"/>
  <c r="D13" i="1" s="1"/>
  <c r="D12" i="1" s="1"/>
  <c r="C31" i="1"/>
  <c r="C13" i="1" s="1"/>
  <c r="C12" i="1" s="1"/>
  <c r="B191" i="1"/>
  <c r="B186" i="1"/>
  <c r="B181" i="1"/>
  <c r="B176" i="1"/>
  <c r="B171" i="1"/>
  <c r="B146" i="1"/>
  <c r="B137" i="1"/>
  <c r="B132" i="1"/>
  <c r="B127" i="1"/>
  <c r="B122" i="1"/>
  <c r="B52" i="1"/>
  <c r="B48" i="1"/>
  <c r="B45" i="1" s="1"/>
  <c r="B38" i="1"/>
  <c r="B35" i="1" s="1"/>
  <c r="B34" i="1"/>
  <c r="B29" i="1"/>
  <c r="B24" i="1"/>
  <c r="B20" i="1"/>
  <c r="B19" i="1" s="1"/>
  <c r="B190" i="1"/>
  <c r="B185" i="1"/>
  <c r="B180" i="1"/>
  <c r="B175" i="1"/>
  <c r="B170" i="1"/>
  <c r="B121" i="1"/>
  <c r="B154" i="1"/>
  <c r="B155" i="1"/>
  <c r="B136" i="1"/>
  <c r="B131" i="1"/>
  <c r="B126" i="1"/>
  <c r="B23" i="1"/>
  <c r="B16" i="1"/>
  <c r="B32" i="1"/>
  <c r="B28" i="1"/>
  <c r="B188" i="1" l="1"/>
  <c r="B22" i="1"/>
  <c r="B153" i="1"/>
  <c r="C11" i="1"/>
  <c r="B91" i="1"/>
  <c r="B90" i="1" s="1"/>
  <c r="B31" i="1" l="1"/>
  <c r="B27" i="1"/>
  <c r="B26" i="1" s="1"/>
  <c r="B15" i="1"/>
  <c r="B14" i="1" s="1"/>
  <c r="B184" i="1" l="1"/>
  <c r="B183" i="1" s="1"/>
  <c r="B179" i="1"/>
  <c r="B178" i="1" s="1"/>
  <c r="B174" i="1" l="1"/>
  <c r="B173" i="1" s="1"/>
  <c r="B66" i="1"/>
  <c r="B65" i="1" s="1"/>
  <c r="B195" i="1"/>
  <c r="B194" i="1" s="1"/>
  <c r="B169" i="1"/>
  <c r="B168" i="1" s="1"/>
  <c r="B167" i="1" s="1"/>
  <c r="B144" i="1"/>
  <c r="B143" i="1" s="1"/>
  <c r="B135" i="1"/>
  <c r="B134" i="1" s="1"/>
  <c r="B130" i="1"/>
  <c r="B129" i="1" s="1"/>
  <c r="B125" i="1"/>
  <c r="B124" i="1" s="1"/>
  <c r="B120" i="1"/>
  <c r="B119" i="1" s="1"/>
  <c r="B114" i="1"/>
  <c r="B113" i="1" s="1"/>
  <c r="B109" i="1"/>
  <c r="B108" i="1" s="1"/>
  <c r="B104" i="1"/>
  <c r="B103" i="1" s="1"/>
  <c r="B98" i="1"/>
  <c r="B97" i="1" s="1"/>
  <c r="B96" i="1"/>
  <c r="B95" i="1" s="1"/>
  <c r="B86" i="1"/>
  <c r="B85" i="1" s="1"/>
  <c r="B81" i="1"/>
  <c r="B80" i="1" s="1"/>
  <c r="B76" i="1"/>
  <c r="B75" i="1" s="1"/>
  <c r="B71" i="1"/>
  <c r="B70" i="1" s="1"/>
  <c r="B51" i="1"/>
  <c r="B50" i="1" s="1"/>
  <c r="B13" i="1" s="1"/>
  <c r="B59" i="1" l="1"/>
  <c r="B118" i="1"/>
  <c r="B166" i="1"/>
  <c r="B58" i="1" l="1"/>
  <c r="B12" i="1"/>
  <c r="B11" i="1" l="1"/>
  <c r="G11" i="1"/>
  <c r="H11" i="1"/>
  <c r="E11" i="1"/>
  <c r="I11" i="1"/>
  <c r="D11" i="1"/>
  <c r="F11" i="1" l="1"/>
</calcChain>
</file>

<file path=xl/sharedStrings.xml><?xml version="1.0" encoding="utf-8"?>
<sst xmlns="http://schemas.openxmlformats.org/spreadsheetml/2006/main" count="266" uniqueCount="59">
  <si>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</si>
  <si>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</si>
  <si>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</si>
  <si>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</si>
  <si>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</si>
  <si>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</si>
  <si>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</si>
  <si>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</si>
  <si>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</si>
  <si>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</si>
  <si>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</si>
  <si>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Colón</t>
  </si>
  <si>
    <t>Vivienda individual</t>
  </si>
  <si>
    <t>Primer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</si>
  <si>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</si>
  <si>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</si>
  <si>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</si>
  <si>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</si>
  <si>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</si>
  <si>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</si>
  <si>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</si>
  <si>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</si>
  <si>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</si>
  <si>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Hoteles</t>
  </si>
  <si>
    <t>Hospitales y clínicas</t>
  </si>
  <si>
    <t>Panamá Oeste</t>
  </si>
  <si>
    <t>Arraiján</t>
  </si>
  <si>
    <t>Industria</t>
  </si>
  <si>
    <t>La Chorrera</t>
  </si>
  <si>
    <t xml:space="preserve"> -  Cantidad nula o cero.</t>
  </si>
  <si>
    <t>(P) Cifras preliminares.</t>
  </si>
  <si>
    <t>Tercer trimestre</t>
  </si>
  <si>
    <t>Segundo trimestre</t>
  </si>
  <si>
    <t>Edificio de apartamento (3)</t>
  </si>
  <si>
    <t xml:space="preserve">  Otros (4)</t>
  </si>
  <si>
    <t>República de Panamá</t>
  </si>
  <si>
    <t>CONTRALORÍA GENERAL DE LA REPÚBLICA</t>
  </si>
  <si>
    <t>Instituto Nacional de Estadística y Censo</t>
  </si>
  <si>
    <t>San Miguelito</t>
  </si>
  <si>
    <t>Cuarto trimestre</t>
  </si>
  <si>
    <t>Industrias</t>
  </si>
  <si>
    <t>Cuadro 3.  METROS CUADRADOS CONSTRUIDOS EN LAS PROVINCIAS DE COLÓN, PANAMÁ Y PANAMÁ OESTE, POR NÚMERO</t>
  </si>
  <si>
    <t>(1) Son obras que continúan el proceso constructivo.</t>
  </si>
  <si>
    <t xml:space="preserve">  Otros</t>
  </si>
  <si>
    <t>(3) Incluye cuartos de alquiler y adosadas.</t>
  </si>
  <si>
    <t xml:space="preserve"> Hospitales y clínicas</t>
  </si>
  <si>
    <t xml:space="preserve"> Administración pública</t>
  </si>
  <si>
    <t>Panamá: (Continuación)</t>
  </si>
  <si>
    <t>San Miguelito: (Continuación)</t>
  </si>
  <si>
    <t>Arraiján: (Continuación)</t>
  </si>
  <si>
    <t>La Chorrera: (Continuación)</t>
  </si>
  <si>
    <t>NOTA: Obras que iniciaron, continuaron y culminaron el proceso de construcción en el período de referencia. La diferencia en algunos datos publicados, anteriormente, se debe a cambios de</t>
  </si>
  <si>
    <t xml:space="preserve">           diseño efectuados por los informantes.</t>
  </si>
  <si>
    <t>(4) Son edificios y estructuras destinadas a albergues, estacionamientos, galeras para criaderos y ceba de animales, clubes, salas de reuniones, cines, teatros, estadios, deportivos y otros</t>
  </si>
  <si>
    <t xml:space="preserve">     para el esparcimiento. </t>
  </si>
  <si>
    <t>Fuente: Constructoras, inmobiliarias y personas particulares.</t>
  </si>
  <si>
    <t xml:space="preserve">  DE EDIFICACIONES, UNIDADES Y ÁREA, SEGÚN TIPO DE EDIFICACIÓN: CUARTO TRIMESTRE 2023 (P)</t>
  </si>
  <si>
    <t>2023 (P)</t>
  </si>
  <si>
    <t>(2) Se refiere a las unidades de vivienda, locales comerciales y oficinas que contiene un  centro comercial, salones en un centro educativo, habitaciones en un hotel,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</si>
</sst>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164" fontId="4" fillId="2" borderId="6" xfId="1" applyNumberFormat="1" applyFont="1" applyFill="1" applyBorder="1"/>
    <xf numFmtId="0" fontId="0" fillId="0" borderId="0" xfId="0" applyBorder="1"/>
    <xf numFmtId="49" fontId="4" fillId="2" borderId="0" xfId="1" applyNumberFormat="1" applyFill="1"/>
    <xf numFmtId="0" fontId="4" fillId="2" borderId="0" xfId="1" applyFill="1"/>
    <xf numFmtId="49" fontId="4" fillId="2" borderId="0" xfId="1" applyNumberFormat="1" applyFill="1" applyAlignment="1">
      <alignment vertical="center"/>
    </xf>
    <xf numFmtId="41" fontId="4" fillId="2" borderId="0" xfId="3" applyNumberFormat="1" applyFont="1" applyFill="1" applyBorder="1" applyAlignment="1">
      <alignment horizontal="left"/>
    </xf>
    <xf numFmtId="0" fontId="7" fillId="2" borderId="0" xfId="0" applyFont="1" applyFill="1"/>
    <xf numFmtId="0" fontId="3" fillId="0" borderId="0" xfId="0" applyFont="1"/>
    <xf numFmtId="0" fontId="0" fillId="2" borderId="0" xfId="0" applyFill="1" applyBorder="1"/>
    <xf numFmtId="0" fontId="3" fillId="2" borderId="0" xfId="0" applyFont="1" applyFill="1" applyAlignment="1">
      <alignment horizontal="center"/>
    </xf>
    <xf numFmtId="164" fontId="4" fillId="2" borderId="6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4" fontId="2" fillId="2" borderId="0" xfId="2" applyNumberFormat="1" applyFont="1" applyFill="1" applyBorder="1" applyAlignment="1">
      <alignment horizontal="right"/>
    </xf>
    <xf numFmtId="164" fontId="5" fillId="2" borderId="6" xfId="1" applyNumberFormat="1" applyFont="1" applyFill="1" applyBorder="1" applyAlignment="1">
      <alignment horizontal="right"/>
    </xf>
    <xf numFmtId="164" fontId="5" fillId="2" borderId="0" xfId="1" applyNumberFormat="1" applyFont="1" applyFill="1" applyBorder="1" applyAlignment="1">
      <alignment horizontal="right"/>
    </xf>
    <xf numFmtId="164" fontId="5" fillId="2" borderId="6" xfId="2" applyNumberFormat="1" applyFont="1" applyFill="1" applyBorder="1" applyAlignment="1">
      <alignment horizontal="right"/>
    </xf>
    <xf numFmtId="0" fontId="0" fillId="2" borderId="0" xfId="0" applyFill="1"/>
    <xf numFmtId="0" fontId="4" fillId="2" borderId="8" xfId="1" applyFont="1" applyFill="1" applyBorder="1" applyAlignment="1">
      <alignment horizontal="right"/>
    </xf>
    <xf numFmtId="0" fontId="4" fillId="2" borderId="10" xfId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164" fontId="4" fillId="2" borderId="5" xfId="1" applyNumberFormat="1" applyFont="1" applyFill="1" applyBorder="1" applyAlignment="1">
      <alignment horizontal="right"/>
    </xf>
    <xf numFmtId="164" fontId="2" fillId="2" borderId="2" xfId="2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164" fontId="4" fillId="2" borderId="0" xfId="1" applyNumberFormat="1" applyFont="1" applyFill="1" applyBorder="1"/>
    <xf numFmtId="164" fontId="5" fillId="2" borderId="0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horizontal="right"/>
    </xf>
    <xf numFmtId="164" fontId="5" fillId="2" borderId="6" xfId="2" applyNumberFormat="1" applyFont="1" applyFill="1" applyBorder="1" applyAlignment="1"/>
    <xf numFmtId="164" fontId="5" fillId="2" borderId="6" xfId="0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 indent="2"/>
    </xf>
    <xf numFmtId="164" fontId="4" fillId="2" borderId="9" xfId="1" applyNumberFormat="1" applyFont="1" applyFill="1" applyBorder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164" fontId="4" fillId="2" borderId="6" xfId="2" applyNumberFormat="1" applyFont="1" applyFill="1" applyBorder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left"/>
    </xf>
    <xf numFmtId="166" fontId="4" fillId="2" borderId="0" xfId="0" applyNumberFormat="1" applyFont="1" applyFill="1" applyAlignment="1">
      <alignment horizontal="left" indent="2"/>
    </xf>
    <xf numFmtId="166" fontId="4" fillId="2" borderId="0" xfId="0" applyNumberFormat="1" applyFont="1" applyFill="1" applyAlignment="1">
      <alignment horizontal="left" indent="4"/>
    </xf>
    <xf numFmtId="166" fontId="4" fillId="2" borderId="0" xfId="0" applyNumberFormat="1" applyFont="1" applyFill="1" applyAlignment="1">
      <alignment horizontal="left" indent="7"/>
    </xf>
    <xf numFmtId="166" fontId="4" fillId="2" borderId="0" xfId="0" applyNumberFormat="1" applyFont="1" applyFill="1" applyBorder="1" applyAlignment="1">
      <alignment horizontal="left" indent="7"/>
    </xf>
    <xf numFmtId="166" fontId="4" fillId="2" borderId="0" xfId="0" applyNumberFormat="1" applyFont="1" applyFill="1" applyBorder="1" applyAlignment="1">
      <alignment horizontal="left" indent="4"/>
    </xf>
    <xf numFmtId="166" fontId="4" fillId="2" borderId="5" xfId="0" applyNumberFormat="1" applyFont="1" applyFill="1" applyBorder="1" applyAlignment="1">
      <alignment horizontal="left" indent="7"/>
    </xf>
    <xf numFmtId="166" fontId="4" fillId="2" borderId="5" xfId="0" applyNumberFormat="1" applyFont="1" applyFill="1" applyBorder="1" applyAlignment="1">
      <alignment horizontal="left" indent="4"/>
    </xf>
    <xf numFmtId="0" fontId="4" fillId="2" borderId="7" xfId="0" applyFont="1" applyFill="1" applyBorder="1" applyAlignment="1">
      <alignment horizontal="left" indent="7"/>
    </xf>
    <xf numFmtId="164" fontId="4" fillId="2" borderId="0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right"/>
    </xf>
    <xf numFmtId="164" fontId="4" fillId="0" borderId="6" xfId="0" applyNumberFormat="1" applyFont="1" applyBorder="1"/>
    <xf numFmtId="164" fontId="4" fillId="2" borderId="0" xfId="0" applyNumberFormat="1" applyFont="1" applyFill="1" applyBorder="1"/>
    <xf numFmtId="164" fontId="4" fillId="0" borderId="0" xfId="0" applyNumberFormat="1" applyFont="1"/>
    <xf numFmtId="164" fontId="4" fillId="2" borderId="6" xfId="0" applyNumberFormat="1" applyFont="1" applyFill="1" applyBorder="1"/>
    <xf numFmtId="164" fontId="4" fillId="2" borderId="6" xfId="2" applyNumberFormat="1" applyFont="1" applyFill="1" applyBorder="1" applyAlignment="1"/>
    <xf numFmtId="164" fontId="4" fillId="2" borderId="0" xfId="2" applyNumberFormat="1" applyFont="1" applyFill="1" applyBorder="1" applyAlignment="1"/>
    <xf numFmtId="164" fontId="4" fillId="0" borderId="0" xfId="1" applyNumberFormat="1" applyFont="1" applyFill="1" applyBorder="1" applyAlignment="1">
      <alignment horizontal="right"/>
    </xf>
    <xf numFmtId="0" fontId="3" fillId="2" borderId="0" xfId="0" applyFont="1" applyFill="1" applyBorder="1"/>
    <xf numFmtId="164" fontId="0" fillId="2" borderId="0" xfId="0" applyNumberFormat="1" applyFill="1" applyBorder="1"/>
    <xf numFmtId="3" fontId="3" fillId="2" borderId="0" xfId="0" applyNumberFormat="1" applyFont="1" applyFill="1" applyBorder="1"/>
    <xf numFmtId="0" fontId="2" fillId="2" borderId="0" xfId="0" applyNumberFormat="1" applyFont="1" applyFill="1" applyBorder="1"/>
    <xf numFmtId="1" fontId="2" fillId="2" borderId="0" xfId="0" applyNumberFormat="1" applyFont="1" applyFill="1" applyBorder="1"/>
    <xf numFmtId="0" fontId="3" fillId="2" borderId="0" xfId="0" applyNumberFormat="1" applyFont="1" applyFill="1"/>
    <xf numFmtId="164" fontId="5" fillId="2" borderId="9" xfId="2" applyNumberFormat="1" applyFont="1" applyFill="1" applyBorder="1" applyAlignment="1">
      <alignment horizontal="right"/>
    </xf>
    <xf numFmtId="164" fontId="5" fillId="2" borderId="9" xfId="2" applyNumberFormat="1" applyFont="1" applyFill="1" applyBorder="1" applyAlignmen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>
      <alignment horizontal="right"/>
    </xf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1"/>
  <sheetViews>
    <sheetView tabSelected="1" topLeftCell="A40" zoomScale="80" zoomScaleNormal="80" zoomScaleSheetLayoutView="70" workbookViewId="0">
      <selection activeCell="O46" sqref="O46"/>
    </sheetView>
  </sheetViews>
  <sheetFormatPr baseColWidth="10" defaultRowHeight="15" x14ac:dyDescent="0.25"/>
  <cols>
    <col min="1" max="1" width="30.7109375" style="18" customWidth="1"/>
    <col min="2" max="5" width="15.28515625" style="18" customWidth="1"/>
    <col min="6" max="9" width="15.7109375" style="18" customWidth="1"/>
    <col min="10" max="10" width="11.42578125" style="10"/>
    <col min="11" max="13" width="11.42578125" style="18"/>
    <col min="14" max="14" width="13.5703125" style="18" bestFit="1" customWidth="1"/>
    <col min="15" max="15" width="11.42578125" style="18"/>
    <col min="16" max="16" width="51.85546875" style="18" customWidth="1"/>
    <col min="17" max="21" width="11.42578125" style="18"/>
  </cols>
  <sheetData>
    <row r="1" spans="1:31" s="9" customFormat="1" ht="12.75" x14ac:dyDescent="0.2">
      <c r="A1" s="70" t="s">
        <v>35</v>
      </c>
      <c r="B1" s="70"/>
      <c r="C1" s="70"/>
      <c r="D1" s="70"/>
      <c r="E1" s="70"/>
      <c r="F1" s="70"/>
      <c r="G1" s="70"/>
      <c r="H1" s="70"/>
      <c r="I1" s="70"/>
      <c r="J1" s="62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1" s="9" customFormat="1" ht="12.75" x14ac:dyDescent="0.2">
      <c r="A2" s="71" t="s">
        <v>36</v>
      </c>
      <c r="B2" s="71"/>
      <c r="C2" s="71"/>
      <c r="D2" s="71"/>
      <c r="E2" s="71"/>
      <c r="F2" s="71"/>
      <c r="G2" s="71"/>
      <c r="H2" s="71"/>
      <c r="I2" s="71"/>
      <c r="J2" s="62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31" s="9" customFormat="1" ht="12.75" x14ac:dyDescent="0.2">
      <c r="A3" s="70" t="s">
        <v>37</v>
      </c>
      <c r="B3" s="70"/>
      <c r="C3" s="70"/>
      <c r="D3" s="70"/>
      <c r="E3" s="70"/>
      <c r="F3" s="70"/>
      <c r="G3" s="70"/>
      <c r="H3" s="70"/>
      <c r="I3" s="70"/>
      <c r="J3" s="62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31" s="9" customFormat="1" ht="12.75" x14ac:dyDescent="0.2">
      <c r="A4" s="21"/>
      <c r="B4" s="11"/>
      <c r="C4" s="11"/>
      <c r="D4" s="11"/>
      <c r="E4" s="24"/>
      <c r="F4" s="24"/>
      <c r="G4" s="11"/>
      <c r="H4" s="11"/>
      <c r="I4" s="24"/>
      <c r="J4" s="62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31" x14ac:dyDescent="0.25">
      <c r="A5" s="71" t="s">
        <v>41</v>
      </c>
      <c r="B5" s="71"/>
      <c r="C5" s="71"/>
      <c r="D5" s="71"/>
      <c r="E5" s="71"/>
      <c r="F5" s="71"/>
      <c r="G5" s="71"/>
      <c r="H5" s="71"/>
      <c r="I5" s="71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71" t="s">
        <v>56</v>
      </c>
      <c r="B6" s="71"/>
      <c r="C6" s="71"/>
      <c r="D6" s="71"/>
      <c r="E6" s="71"/>
      <c r="F6" s="71"/>
      <c r="G6" s="71"/>
      <c r="H6" s="71"/>
      <c r="I6" s="7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5">
      <c r="A7" s="1"/>
      <c r="B7" s="1"/>
      <c r="C7" s="1"/>
      <c r="D7" s="1"/>
      <c r="E7" s="1"/>
      <c r="F7" s="1"/>
      <c r="G7" s="1"/>
      <c r="H7" s="1"/>
      <c r="I7" s="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x14ac:dyDescent="0.25">
      <c r="A8" s="72" t="s">
        <v>0</v>
      </c>
      <c r="B8" s="75" t="s">
        <v>1</v>
      </c>
      <c r="C8" s="78" t="s">
        <v>2</v>
      </c>
      <c r="D8" s="79"/>
      <c r="E8" s="79"/>
      <c r="F8" s="79"/>
      <c r="G8" s="80" t="s">
        <v>3</v>
      </c>
      <c r="H8" s="80"/>
      <c r="I8" s="81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40.5" customHeight="1" x14ac:dyDescent="0.25">
      <c r="A9" s="73"/>
      <c r="B9" s="76"/>
      <c r="C9" s="78" t="s">
        <v>4</v>
      </c>
      <c r="D9" s="78"/>
      <c r="E9" s="78"/>
      <c r="F9" s="50" t="s">
        <v>5</v>
      </c>
      <c r="G9" s="82"/>
      <c r="H9" s="82"/>
      <c r="I9" s="83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45" customHeight="1" x14ac:dyDescent="0.25">
      <c r="A10" s="74"/>
      <c r="B10" s="77"/>
      <c r="C10" s="51" t="s">
        <v>6</v>
      </c>
      <c r="D10" s="51" t="s">
        <v>7</v>
      </c>
      <c r="E10" s="52" t="s">
        <v>8</v>
      </c>
      <c r="F10" s="52" t="s">
        <v>9</v>
      </c>
      <c r="G10" s="51" t="s">
        <v>6</v>
      </c>
      <c r="H10" s="51" t="s">
        <v>7</v>
      </c>
      <c r="I10" s="53" t="s">
        <v>10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30.75" customHeight="1" x14ac:dyDescent="0.25">
      <c r="A11" s="38" t="s">
        <v>57</v>
      </c>
      <c r="B11" s="27">
        <f>B12+B58+B166</f>
        <v>1887756</v>
      </c>
      <c r="C11" s="23">
        <f t="shared" ref="C11:I11" si="0">C12+C166+C58</f>
        <v>7009</v>
      </c>
      <c r="D11" s="23">
        <f t="shared" si="0"/>
        <v>13415</v>
      </c>
      <c r="E11" s="23">
        <f t="shared" si="0"/>
        <v>554905</v>
      </c>
      <c r="F11" s="23">
        <f t="shared" si="0"/>
        <v>1198428</v>
      </c>
      <c r="G11" s="23">
        <f t="shared" si="0"/>
        <v>7815</v>
      </c>
      <c r="H11" s="23">
        <f t="shared" si="0"/>
        <v>13854</v>
      </c>
      <c r="I11" s="14">
        <f t="shared" si="0"/>
        <v>134423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28.5" customHeight="1" x14ac:dyDescent="0.25">
      <c r="A12" s="39" t="s">
        <v>11</v>
      </c>
      <c r="B12" s="17">
        <f>B13</f>
        <v>145605</v>
      </c>
      <c r="C12" s="17">
        <f t="shared" ref="C12:I12" si="1">C13</f>
        <v>41</v>
      </c>
      <c r="D12" s="17">
        <f t="shared" si="1"/>
        <v>87</v>
      </c>
      <c r="E12" s="17">
        <f t="shared" si="1"/>
        <v>6458</v>
      </c>
      <c r="F12" s="17">
        <f t="shared" si="1"/>
        <v>138171</v>
      </c>
      <c r="G12" s="17">
        <f t="shared" si="1"/>
        <v>15</v>
      </c>
      <c r="H12" s="17">
        <f t="shared" si="1"/>
        <v>119</v>
      </c>
      <c r="I12" s="68">
        <f t="shared" si="1"/>
        <v>976</v>
      </c>
      <c r="K12" s="63"/>
      <c r="L12" s="10"/>
      <c r="M12" s="63"/>
      <c r="N12" s="10"/>
      <c r="O12" s="10"/>
      <c r="P12" s="10"/>
      <c r="Q12" s="10"/>
      <c r="R12" s="10"/>
      <c r="S12" s="10"/>
      <c r="T12" s="10"/>
      <c r="U12" s="10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28.5" customHeight="1" x14ac:dyDescent="0.25">
      <c r="A13" s="40" t="s">
        <v>11</v>
      </c>
      <c r="B13" s="17">
        <f t="shared" ref="B13:I13" si="2">B14+B22+B26+B35+B45+B50+B31+B19+B40+B53</f>
        <v>145605</v>
      </c>
      <c r="C13" s="17">
        <f t="shared" si="2"/>
        <v>41</v>
      </c>
      <c r="D13" s="17">
        <f t="shared" si="2"/>
        <v>87</v>
      </c>
      <c r="E13" s="17">
        <f t="shared" si="2"/>
        <v>6458</v>
      </c>
      <c r="F13" s="17">
        <f t="shared" si="2"/>
        <v>138171</v>
      </c>
      <c r="G13" s="17">
        <f t="shared" si="2"/>
        <v>15</v>
      </c>
      <c r="H13" s="17">
        <f t="shared" si="2"/>
        <v>119</v>
      </c>
      <c r="I13" s="68">
        <f t="shared" si="2"/>
        <v>976</v>
      </c>
      <c r="K13" s="10"/>
      <c r="L13" s="63"/>
      <c r="M13" s="10"/>
      <c r="N13" s="63"/>
      <c r="O13" s="10"/>
      <c r="P13" s="10"/>
      <c r="Q13" s="10"/>
      <c r="R13" s="10"/>
      <c r="S13" s="10"/>
      <c r="T13" s="10"/>
      <c r="U13" s="10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24.95" customHeight="1" x14ac:dyDescent="0.25">
      <c r="A14" s="41" t="s">
        <v>12</v>
      </c>
      <c r="B14" s="17">
        <f>SUM(B15:B18)</f>
        <v>2325</v>
      </c>
      <c r="C14" s="17">
        <f t="shared" ref="C14:H14" si="3">SUM(C15:C18)</f>
        <v>31</v>
      </c>
      <c r="D14" s="17">
        <f t="shared" si="3"/>
        <v>31</v>
      </c>
      <c r="E14" s="17">
        <f t="shared" si="3"/>
        <v>1757</v>
      </c>
      <c r="F14" s="17">
        <f t="shared" si="3"/>
        <v>517</v>
      </c>
      <c r="G14" s="17">
        <f t="shared" si="3"/>
        <v>7</v>
      </c>
      <c r="H14" s="17">
        <f t="shared" si="3"/>
        <v>7</v>
      </c>
      <c r="I14" s="68">
        <f>SUM(I15:I18)</f>
        <v>51</v>
      </c>
      <c r="K14" s="10"/>
      <c r="L14" s="10"/>
      <c r="M14" s="63"/>
      <c r="N14" s="63"/>
      <c r="O14" s="63"/>
      <c r="P14" s="63"/>
      <c r="Q14" s="63"/>
      <c r="R14" s="63"/>
      <c r="S14" s="63"/>
      <c r="T14" s="63"/>
      <c r="U14" s="6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8" customHeight="1" x14ac:dyDescent="0.25">
      <c r="A15" s="42" t="s">
        <v>13</v>
      </c>
      <c r="B15" s="17">
        <f>+E15+F15+I15</f>
        <v>30</v>
      </c>
      <c r="C15" s="2">
        <v>0</v>
      </c>
      <c r="D15" s="2">
        <v>0</v>
      </c>
      <c r="E15" s="2">
        <v>0</v>
      </c>
      <c r="F15" s="2">
        <v>16</v>
      </c>
      <c r="G15" s="2">
        <v>6</v>
      </c>
      <c r="H15" s="2">
        <v>6</v>
      </c>
      <c r="I15" s="25">
        <v>14</v>
      </c>
      <c r="K15" s="10"/>
      <c r="L15" s="10"/>
      <c r="M15" s="63"/>
      <c r="N15" s="63"/>
      <c r="O15" s="63"/>
      <c r="P15" s="63"/>
      <c r="Q15" s="63"/>
      <c r="R15" s="63"/>
      <c r="S15" s="63"/>
      <c r="T15" s="63"/>
      <c r="U15" s="6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8" customHeight="1" x14ac:dyDescent="0.25">
      <c r="A16" s="42" t="s">
        <v>32</v>
      </c>
      <c r="B16" s="17">
        <f>+E16+F16+I16</f>
        <v>100</v>
      </c>
      <c r="C16" s="2">
        <v>1</v>
      </c>
      <c r="D16" s="2">
        <v>1</v>
      </c>
      <c r="E16" s="2">
        <v>60</v>
      </c>
      <c r="F16" s="2">
        <v>3</v>
      </c>
      <c r="G16" s="2">
        <v>1</v>
      </c>
      <c r="H16" s="2">
        <v>1</v>
      </c>
      <c r="I16" s="25">
        <v>37</v>
      </c>
      <c r="K16" s="10"/>
      <c r="L16" s="10"/>
      <c r="M16" s="10"/>
      <c r="N16" s="63"/>
      <c r="O16" s="63"/>
      <c r="P16" s="63"/>
      <c r="Q16" s="63"/>
      <c r="R16" s="63"/>
      <c r="S16" s="63"/>
      <c r="T16" s="63"/>
      <c r="U16" s="6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8" customHeight="1" x14ac:dyDescent="0.25">
      <c r="A17" s="42" t="s">
        <v>31</v>
      </c>
      <c r="B17" s="17">
        <f>+E17+F17+I17</f>
        <v>1209</v>
      </c>
      <c r="C17" s="2">
        <v>10</v>
      </c>
      <c r="D17" s="2">
        <v>10</v>
      </c>
      <c r="E17" s="2">
        <v>1026</v>
      </c>
      <c r="F17" s="2">
        <v>183</v>
      </c>
      <c r="G17" s="2">
        <v>0</v>
      </c>
      <c r="H17" s="2">
        <v>0</v>
      </c>
      <c r="I17" s="25">
        <v>0</v>
      </c>
      <c r="K17" s="10"/>
      <c r="L17" s="10"/>
      <c r="M17" s="10"/>
      <c r="N17" s="63"/>
      <c r="O17" s="63"/>
      <c r="P17" s="63"/>
      <c r="Q17" s="63"/>
      <c r="R17" s="63"/>
      <c r="S17" s="63"/>
      <c r="T17" s="63"/>
      <c r="U17" s="6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8" customHeight="1" x14ac:dyDescent="0.25">
      <c r="A18" s="42" t="s">
        <v>39</v>
      </c>
      <c r="B18" s="17">
        <f>+E18+F18+I18</f>
        <v>986</v>
      </c>
      <c r="C18" s="12">
        <v>20</v>
      </c>
      <c r="D18" s="13">
        <v>20</v>
      </c>
      <c r="E18" s="12">
        <v>671</v>
      </c>
      <c r="F18" s="13">
        <v>315</v>
      </c>
      <c r="G18" s="12">
        <v>0</v>
      </c>
      <c r="H18" s="12">
        <v>0</v>
      </c>
      <c r="I18" s="13">
        <v>0</v>
      </c>
      <c r="K18" s="10"/>
      <c r="L18" s="10"/>
      <c r="M18" s="10"/>
      <c r="N18" s="63"/>
      <c r="O18" s="63"/>
      <c r="P18" s="63"/>
      <c r="Q18" s="63"/>
      <c r="R18" s="63"/>
      <c r="S18" s="63"/>
      <c r="T18" s="63"/>
      <c r="U18" s="6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24.95" customHeight="1" x14ac:dyDescent="0.25">
      <c r="A19" s="41" t="s">
        <v>20</v>
      </c>
      <c r="B19" s="17">
        <f t="shared" ref="B19:I19" si="4">SUM(B20:B21)</f>
        <v>6</v>
      </c>
      <c r="C19" s="17">
        <f t="shared" si="4"/>
        <v>0</v>
      </c>
      <c r="D19" s="26">
        <f t="shared" si="4"/>
        <v>0</v>
      </c>
      <c r="E19" s="17">
        <f t="shared" si="4"/>
        <v>0</v>
      </c>
      <c r="F19" s="26">
        <f t="shared" si="4"/>
        <v>6</v>
      </c>
      <c r="G19" s="17">
        <f t="shared" si="4"/>
        <v>0</v>
      </c>
      <c r="H19" s="17">
        <f t="shared" si="4"/>
        <v>0</v>
      </c>
      <c r="I19" s="26">
        <f t="shared" si="4"/>
        <v>0</v>
      </c>
      <c r="K19" s="10"/>
      <c r="L19" s="10"/>
      <c r="M19" s="10"/>
      <c r="N19" s="63"/>
      <c r="O19" s="63"/>
      <c r="P19" s="63"/>
      <c r="Q19" s="63"/>
      <c r="R19" s="63"/>
      <c r="S19" s="63"/>
      <c r="T19" s="63"/>
      <c r="U19" s="6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8" customHeight="1" x14ac:dyDescent="0.25">
      <c r="A20" s="42" t="s">
        <v>31</v>
      </c>
      <c r="B20" s="17">
        <f>+E20+F20+I20</f>
        <v>3</v>
      </c>
      <c r="C20" s="2">
        <v>0</v>
      </c>
      <c r="D20" s="2">
        <v>0</v>
      </c>
      <c r="E20" s="2">
        <v>0</v>
      </c>
      <c r="F20" s="2">
        <v>3</v>
      </c>
      <c r="G20" s="2">
        <v>0</v>
      </c>
      <c r="H20" s="2">
        <v>0</v>
      </c>
      <c r="I20" s="25">
        <v>0</v>
      </c>
      <c r="K20" s="10"/>
      <c r="L20" s="10"/>
      <c r="M20" s="10"/>
      <c r="N20" s="63"/>
      <c r="O20" s="63"/>
      <c r="P20" s="63"/>
      <c r="Q20" s="63"/>
      <c r="R20" s="63"/>
      <c r="S20" s="63"/>
      <c r="T20" s="63"/>
      <c r="U20" s="6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8" customHeight="1" x14ac:dyDescent="0.25">
      <c r="A21" s="42" t="s">
        <v>39</v>
      </c>
      <c r="B21" s="17">
        <f>+E21+F21+I21</f>
        <v>3</v>
      </c>
      <c r="C21" s="12">
        <v>0</v>
      </c>
      <c r="D21" s="13">
        <v>0</v>
      </c>
      <c r="E21" s="12">
        <v>0</v>
      </c>
      <c r="F21" s="32">
        <v>3</v>
      </c>
      <c r="G21" s="12">
        <v>0</v>
      </c>
      <c r="H21" s="12">
        <v>0</v>
      </c>
      <c r="I21" s="13">
        <v>0</v>
      </c>
      <c r="K21" s="10"/>
      <c r="L21" s="10"/>
      <c r="M21" s="10"/>
      <c r="N21" s="63"/>
      <c r="O21" s="63"/>
      <c r="P21" s="63"/>
      <c r="Q21" s="63"/>
      <c r="R21" s="63"/>
      <c r="S21" s="63"/>
      <c r="T21" s="63"/>
      <c r="U21" s="6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24.95" customHeight="1" x14ac:dyDescent="0.25">
      <c r="A22" s="41" t="s">
        <v>33</v>
      </c>
      <c r="B22" s="17">
        <f t="shared" ref="B22:I22" si="5">SUM(B23:B25)</f>
        <v>2014</v>
      </c>
      <c r="C22" s="17">
        <f t="shared" si="5"/>
        <v>2</v>
      </c>
      <c r="D22" s="26">
        <f t="shared" si="5"/>
        <v>20</v>
      </c>
      <c r="E22" s="17">
        <f t="shared" si="5"/>
        <v>781</v>
      </c>
      <c r="F22" s="26">
        <f t="shared" si="5"/>
        <v>1233</v>
      </c>
      <c r="G22" s="17">
        <f t="shared" si="5"/>
        <v>0</v>
      </c>
      <c r="H22" s="17">
        <f t="shared" si="5"/>
        <v>0</v>
      </c>
      <c r="I22" s="26">
        <f t="shared" si="5"/>
        <v>0</v>
      </c>
      <c r="K22" s="10"/>
      <c r="L22" s="10"/>
      <c r="M22" s="10"/>
      <c r="N22" s="63"/>
      <c r="O22" s="63"/>
      <c r="P22" s="63"/>
      <c r="Q22" s="63"/>
      <c r="R22" s="63"/>
      <c r="S22" s="63"/>
      <c r="T22" s="63"/>
      <c r="U22" s="6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8" customHeight="1" x14ac:dyDescent="0.25">
      <c r="A23" s="42" t="s">
        <v>32</v>
      </c>
      <c r="B23" s="17">
        <f>+E23+F23+I23</f>
        <v>268</v>
      </c>
      <c r="C23" s="2">
        <v>1</v>
      </c>
      <c r="D23" s="2">
        <v>16</v>
      </c>
      <c r="E23" s="2">
        <v>268</v>
      </c>
      <c r="F23" s="2">
        <v>0</v>
      </c>
      <c r="G23" s="2">
        <v>0</v>
      </c>
      <c r="H23" s="2">
        <v>0</v>
      </c>
      <c r="I23" s="25">
        <v>0</v>
      </c>
      <c r="K23" s="10"/>
      <c r="L23" s="10"/>
      <c r="M23" s="10"/>
      <c r="N23" s="63"/>
      <c r="O23" s="63"/>
      <c r="P23" s="63"/>
      <c r="Q23" s="63"/>
      <c r="R23" s="63"/>
      <c r="S23" s="63"/>
      <c r="T23" s="63"/>
      <c r="U23" s="6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8" customHeight="1" x14ac:dyDescent="0.25">
      <c r="A24" s="42" t="s">
        <v>31</v>
      </c>
      <c r="B24" s="17">
        <f>+E24+F24+I24</f>
        <v>429</v>
      </c>
      <c r="C24" s="2">
        <v>0</v>
      </c>
      <c r="D24" s="2">
        <v>0</v>
      </c>
      <c r="E24" s="2">
        <v>0</v>
      </c>
      <c r="F24" s="2">
        <v>429</v>
      </c>
      <c r="G24" s="2">
        <v>0</v>
      </c>
      <c r="H24" s="2">
        <v>0</v>
      </c>
      <c r="I24" s="25">
        <v>0</v>
      </c>
      <c r="K24" s="10"/>
      <c r="L24" s="10"/>
      <c r="M24" s="10"/>
      <c r="N24" s="63"/>
      <c r="O24" s="63"/>
      <c r="P24" s="63"/>
      <c r="Q24" s="63"/>
      <c r="R24" s="63"/>
      <c r="S24" s="63"/>
      <c r="T24" s="63"/>
      <c r="U24" s="6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8" customHeight="1" x14ac:dyDescent="0.25">
      <c r="A25" s="42" t="s">
        <v>39</v>
      </c>
      <c r="B25" s="17">
        <f>+E25+F25+I25</f>
        <v>1317</v>
      </c>
      <c r="C25" s="36">
        <v>1</v>
      </c>
      <c r="D25" s="32">
        <v>4</v>
      </c>
      <c r="E25" s="36">
        <v>513</v>
      </c>
      <c r="F25" s="32">
        <v>804</v>
      </c>
      <c r="G25" s="12">
        <v>0</v>
      </c>
      <c r="H25" s="12">
        <v>0</v>
      </c>
      <c r="I25" s="13">
        <v>0</v>
      </c>
      <c r="K25" s="10"/>
      <c r="L25" s="10"/>
      <c r="M25" s="10"/>
      <c r="N25" s="63"/>
      <c r="O25" s="63"/>
      <c r="P25" s="63"/>
      <c r="Q25" s="63"/>
      <c r="R25" s="63"/>
      <c r="S25" s="63"/>
      <c r="T25" s="63"/>
      <c r="U25" s="6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25">
      <c r="A26" s="41" t="s">
        <v>14</v>
      </c>
      <c r="B26" s="17">
        <f>SUM(B27:B30)</f>
        <v>7622</v>
      </c>
      <c r="C26" s="17">
        <f t="shared" ref="C26:H26" si="6">SUM(C27:C30)</f>
        <v>5</v>
      </c>
      <c r="D26" s="26">
        <f t="shared" si="6"/>
        <v>26</v>
      </c>
      <c r="E26" s="17">
        <f t="shared" si="6"/>
        <v>2517</v>
      </c>
      <c r="F26" s="26">
        <f t="shared" si="6"/>
        <v>4417</v>
      </c>
      <c r="G26" s="17">
        <f t="shared" si="6"/>
        <v>3</v>
      </c>
      <c r="H26" s="17">
        <f t="shared" si="6"/>
        <v>60</v>
      </c>
      <c r="I26" s="26">
        <f>SUM(I27:I30)</f>
        <v>688</v>
      </c>
      <c r="K26" s="10"/>
      <c r="L26" s="10"/>
      <c r="M26" s="10"/>
      <c r="N26" s="63"/>
      <c r="O26" s="63"/>
      <c r="P26" s="63"/>
      <c r="Q26" s="63"/>
      <c r="R26" s="63"/>
      <c r="S26" s="63"/>
      <c r="T26" s="63"/>
      <c r="U26" s="6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8" customHeight="1" x14ac:dyDescent="0.25">
      <c r="A27" s="43" t="s">
        <v>13</v>
      </c>
      <c r="B27" s="17">
        <f>+E27+F27+I27</f>
        <v>1476</v>
      </c>
      <c r="C27" s="2">
        <v>0</v>
      </c>
      <c r="D27" s="2">
        <v>0</v>
      </c>
      <c r="E27" s="2">
        <v>0</v>
      </c>
      <c r="F27" s="2">
        <v>1476</v>
      </c>
      <c r="G27" s="2">
        <v>0</v>
      </c>
      <c r="H27" s="2">
        <v>0</v>
      </c>
      <c r="I27" s="25">
        <v>0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8" customHeight="1" x14ac:dyDescent="0.25">
      <c r="A28" s="42" t="s">
        <v>32</v>
      </c>
      <c r="B28" s="17">
        <f>+E28+F28+I28</f>
        <v>2365</v>
      </c>
      <c r="C28" s="2">
        <v>2</v>
      </c>
      <c r="D28" s="2">
        <v>10</v>
      </c>
      <c r="E28" s="2">
        <v>944</v>
      </c>
      <c r="F28" s="2">
        <v>1255</v>
      </c>
      <c r="G28" s="2">
        <v>1</v>
      </c>
      <c r="H28" s="2">
        <v>4</v>
      </c>
      <c r="I28" s="25">
        <v>166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8" customHeight="1" x14ac:dyDescent="0.25">
      <c r="A29" s="42" t="s">
        <v>31</v>
      </c>
      <c r="B29" s="17">
        <f>+E29+F29+I29</f>
        <v>2672</v>
      </c>
      <c r="C29" s="2">
        <v>1</v>
      </c>
      <c r="D29" s="2">
        <v>12</v>
      </c>
      <c r="E29" s="2">
        <v>960</v>
      </c>
      <c r="F29" s="2">
        <v>1190</v>
      </c>
      <c r="G29" s="2">
        <v>2</v>
      </c>
      <c r="H29" s="2">
        <v>56</v>
      </c>
      <c r="I29" s="25">
        <v>522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8" customHeight="1" x14ac:dyDescent="0.25">
      <c r="A30" s="42" t="s">
        <v>39</v>
      </c>
      <c r="B30" s="17">
        <f>+E30+F30+I30</f>
        <v>1109</v>
      </c>
      <c r="C30" s="36">
        <v>2</v>
      </c>
      <c r="D30" s="32">
        <v>4</v>
      </c>
      <c r="E30" s="36">
        <v>613</v>
      </c>
      <c r="F30" s="32">
        <v>496</v>
      </c>
      <c r="G30" s="36">
        <v>0</v>
      </c>
      <c r="H30" s="36">
        <v>0</v>
      </c>
      <c r="I30" s="48">
        <v>0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25">
      <c r="A31" s="41" t="s">
        <v>15</v>
      </c>
      <c r="B31" s="17">
        <f t="shared" ref="B31:I31" si="7">SUM(B32:B34)</f>
        <v>1424</v>
      </c>
      <c r="C31" s="17">
        <f t="shared" si="7"/>
        <v>2</v>
      </c>
      <c r="D31" s="26">
        <f t="shared" si="7"/>
        <v>2</v>
      </c>
      <c r="E31" s="17">
        <f t="shared" si="7"/>
        <v>1384</v>
      </c>
      <c r="F31" s="26">
        <f t="shared" si="7"/>
        <v>40</v>
      </c>
      <c r="G31" s="17">
        <f t="shared" si="7"/>
        <v>0</v>
      </c>
      <c r="H31" s="17">
        <f t="shared" si="7"/>
        <v>0</v>
      </c>
      <c r="I31" s="26">
        <f t="shared" si="7"/>
        <v>0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8" customHeight="1" x14ac:dyDescent="0.25">
      <c r="A32" s="42" t="s">
        <v>32</v>
      </c>
      <c r="B32" s="17">
        <f>+E32+F32+I32</f>
        <v>20</v>
      </c>
      <c r="C32" s="2">
        <v>0</v>
      </c>
      <c r="D32" s="2">
        <v>0</v>
      </c>
      <c r="E32" s="2">
        <v>0</v>
      </c>
      <c r="F32" s="2">
        <v>20</v>
      </c>
      <c r="G32" s="2">
        <v>0</v>
      </c>
      <c r="H32" s="2">
        <v>0</v>
      </c>
      <c r="I32" s="25">
        <v>0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8" customHeight="1" x14ac:dyDescent="0.25">
      <c r="A33" s="42" t="s">
        <v>31</v>
      </c>
      <c r="B33" s="17">
        <f>+E33+F33+I33</f>
        <v>10</v>
      </c>
      <c r="C33" s="12">
        <v>0</v>
      </c>
      <c r="D33" s="13">
        <v>0</v>
      </c>
      <c r="E33" s="12">
        <v>0</v>
      </c>
      <c r="F33" s="30">
        <v>10</v>
      </c>
      <c r="G33" s="12">
        <v>0</v>
      </c>
      <c r="H33" s="12">
        <v>0</v>
      </c>
      <c r="I33" s="13">
        <v>0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8" customHeight="1" x14ac:dyDescent="0.25">
      <c r="A34" s="42" t="s">
        <v>39</v>
      </c>
      <c r="B34" s="17">
        <f>+E34+F34+I34</f>
        <v>1394</v>
      </c>
      <c r="C34" s="12">
        <v>2</v>
      </c>
      <c r="D34" s="13">
        <v>2</v>
      </c>
      <c r="E34" s="12">
        <v>1384</v>
      </c>
      <c r="F34" s="32">
        <v>10</v>
      </c>
      <c r="G34" s="12">
        <v>0</v>
      </c>
      <c r="H34" s="12">
        <v>0</v>
      </c>
      <c r="I34" s="13">
        <v>0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24.95" customHeight="1" x14ac:dyDescent="0.25">
      <c r="A35" s="41" t="s">
        <v>40</v>
      </c>
      <c r="B35" s="28">
        <f>SUM(B36:B39)</f>
        <v>110578</v>
      </c>
      <c r="C35" s="28">
        <f t="shared" ref="C35:I35" si="8">SUM(C36:C39)</f>
        <v>0</v>
      </c>
      <c r="D35" s="28">
        <f t="shared" si="8"/>
        <v>0</v>
      </c>
      <c r="E35" s="28">
        <f t="shared" si="8"/>
        <v>0</v>
      </c>
      <c r="F35" s="28">
        <f t="shared" si="8"/>
        <v>110578</v>
      </c>
      <c r="G35" s="28">
        <f t="shared" si="8"/>
        <v>0</v>
      </c>
      <c r="H35" s="28">
        <f t="shared" si="8"/>
        <v>0</v>
      </c>
      <c r="I35" s="69">
        <f t="shared" si="8"/>
        <v>0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24.95" customHeight="1" x14ac:dyDescent="0.25">
      <c r="A36" s="42" t="s">
        <v>13</v>
      </c>
      <c r="B36" s="17">
        <f>+E36+F36+I36</f>
        <v>69557</v>
      </c>
      <c r="C36" s="2">
        <v>0</v>
      </c>
      <c r="D36" s="2">
        <v>0</v>
      </c>
      <c r="E36" s="2">
        <v>0</v>
      </c>
      <c r="F36" s="2">
        <v>69557</v>
      </c>
      <c r="G36" s="2">
        <v>0</v>
      </c>
      <c r="H36" s="2">
        <v>0</v>
      </c>
      <c r="I36" s="25">
        <v>0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24.95" customHeight="1" x14ac:dyDescent="0.25">
      <c r="A37" s="42" t="s">
        <v>32</v>
      </c>
      <c r="B37" s="17">
        <f>+E37+F37+I37</f>
        <v>28536</v>
      </c>
      <c r="C37" s="2">
        <v>0</v>
      </c>
      <c r="D37" s="2">
        <v>0</v>
      </c>
      <c r="E37" s="2">
        <v>0</v>
      </c>
      <c r="F37" s="2">
        <v>28536</v>
      </c>
      <c r="G37" s="2">
        <v>0</v>
      </c>
      <c r="H37" s="2">
        <v>0</v>
      </c>
      <c r="I37" s="25">
        <v>0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8" customHeight="1" x14ac:dyDescent="0.25">
      <c r="A38" s="42" t="s">
        <v>31</v>
      </c>
      <c r="B38" s="17">
        <f>+E38+F38+I38</f>
        <v>8918</v>
      </c>
      <c r="C38" s="2">
        <v>0</v>
      </c>
      <c r="D38" s="2">
        <v>0</v>
      </c>
      <c r="E38" s="2">
        <v>0</v>
      </c>
      <c r="F38" s="2">
        <v>8918</v>
      </c>
      <c r="G38" s="2">
        <v>0</v>
      </c>
      <c r="H38" s="2">
        <v>0</v>
      </c>
      <c r="I38" s="25">
        <v>0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8" customHeight="1" x14ac:dyDescent="0.25">
      <c r="A39" s="42" t="s">
        <v>39</v>
      </c>
      <c r="B39" s="17">
        <f>+E39+F39+I39</f>
        <v>3567</v>
      </c>
      <c r="C39" s="2">
        <v>0</v>
      </c>
      <c r="D39" s="2">
        <v>0</v>
      </c>
      <c r="E39" s="2">
        <v>0</v>
      </c>
      <c r="F39" s="32">
        <v>3567</v>
      </c>
      <c r="G39" s="2">
        <v>0</v>
      </c>
      <c r="H39" s="2">
        <v>0</v>
      </c>
      <c r="I39" s="25">
        <v>0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24.95" customHeight="1" x14ac:dyDescent="0.25">
      <c r="A40" s="41" t="s">
        <v>16</v>
      </c>
      <c r="B40" s="17">
        <f>SUM(B41:B44)</f>
        <v>3933</v>
      </c>
      <c r="C40" s="17">
        <f t="shared" ref="C40:I40" si="9">SUM(C41:C44)</f>
        <v>1</v>
      </c>
      <c r="D40" s="26">
        <f t="shared" si="9"/>
        <v>8</v>
      </c>
      <c r="E40" s="17">
        <f t="shared" si="9"/>
        <v>19</v>
      </c>
      <c r="F40" s="26">
        <f t="shared" si="9"/>
        <v>3677</v>
      </c>
      <c r="G40" s="17">
        <f t="shared" si="9"/>
        <v>5</v>
      </c>
      <c r="H40" s="17">
        <f t="shared" si="9"/>
        <v>52</v>
      </c>
      <c r="I40" s="26">
        <f t="shared" si="9"/>
        <v>237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20.100000000000001" customHeight="1" x14ac:dyDescent="0.25">
      <c r="A41" s="42" t="s">
        <v>13</v>
      </c>
      <c r="B41" s="17">
        <f t="shared" ref="B41" si="10">+E41+F41+I41</f>
        <v>1322</v>
      </c>
      <c r="C41" s="12">
        <v>1</v>
      </c>
      <c r="D41" s="13">
        <v>8</v>
      </c>
      <c r="E41" s="12">
        <v>19</v>
      </c>
      <c r="F41" s="13">
        <v>1303</v>
      </c>
      <c r="G41" s="12">
        <v>0</v>
      </c>
      <c r="H41" s="12">
        <v>0</v>
      </c>
      <c r="I41" s="13">
        <v>0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20.100000000000001" customHeight="1" x14ac:dyDescent="0.25">
      <c r="A42" s="42" t="s">
        <v>32</v>
      </c>
      <c r="B42" s="17">
        <f>+E42+F42+I42</f>
        <v>1496</v>
      </c>
      <c r="C42" s="2">
        <v>0</v>
      </c>
      <c r="D42" s="2">
        <v>0</v>
      </c>
      <c r="E42" s="2">
        <v>0</v>
      </c>
      <c r="F42" s="2">
        <v>1496</v>
      </c>
      <c r="G42" s="2">
        <v>0</v>
      </c>
      <c r="H42" s="2">
        <v>0</v>
      </c>
      <c r="I42" s="25">
        <v>0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20.100000000000001" customHeight="1" x14ac:dyDescent="0.25">
      <c r="A43" s="42" t="s">
        <v>31</v>
      </c>
      <c r="B43" s="17">
        <f>+E43+F43+I43</f>
        <v>611</v>
      </c>
      <c r="C43" s="2">
        <v>0</v>
      </c>
      <c r="D43" s="2">
        <v>0</v>
      </c>
      <c r="E43" s="2">
        <v>0</v>
      </c>
      <c r="F43" s="2">
        <v>560</v>
      </c>
      <c r="G43" s="2">
        <v>1</v>
      </c>
      <c r="H43" s="2">
        <v>10</v>
      </c>
      <c r="I43" s="25">
        <v>51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20.100000000000001" customHeight="1" x14ac:dyDescent="0.25">
      <c r="A44" s="42" t="s">
        <v>39</v>
      </c>
      <c r="B44" s="17">
        <f>+E44+F44+I44</f>
        <v>504</v>
      </c>
      <c r="C44" s="36">
        <v>0</v>
      </c>
      <c r="D44" s="32">
        <v>0</v>
      </c>
      <c r="E44" s="36">
        <v>0</v>
      </c>
      <c r="F44" s="48">
        <v>318</v>
      </c>
      <c r="G44" s="36">
        <v>4</v>
      </c>
      <c r="H44" s="36">
        <v>42</v>
      </c>
      <c r="I44" s="48">
        <v>186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24.95" customHeight="1" x14ac:dyDescent="0.25">
      <c r="A45" s="41" t="s">
        <v>45</v>
      </c>
      <c r="B45" s="17">
        <f>SUM(B46:B49)</f>
        <v>8057</v>
      </c>
      <c r="C45" s="17">
        <f t="shared" ref="C45:I45" si="11">SUM(C46:C49)</f>
        <v>0</v>
      </c>
      <c r="D45" s="17">
        <f t="shared" si="11"/>
        <v>0</v>
      </c>
      <c r="E45" s="17">
        <f t="shared" si="11"/>
        <v>0</v>
      </c>
      <c r="F45" s="17">
        <f t="shared" si="11"/>
        <v>8057</v>
      </c>
      <c r="G45" s="17">
        <f t="shared" si="11"/>
        <v>0</v>
      </c>
      <c r="H45" s="17">
        <f t="shared" si="11"/>
        <v>0</v>
      </c>
      <c r="I45" s="68">
        <f t="shared" si="11"/>
        <v>0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24.95" customHeight="1" x14ac:dyDescent="0.25">
      <c r="A46" s="42" t="s">
        <v>13</v>
      </c>
      <c r="B46" s="17">
        <f>+E46+F46+I46</f>
        <v>1151</v>
      </c>
      <c r="C46" s="2">
        <v>0</v>
      </c>
      <c r="D46" s="2">
        <v>0</v>
      </c>
      <c r="E46" s="2">
        <v>0</v>
      </c>
      <c r="F46" s="2">
        <v>1151</v>
      </c>
      <c r="G46" s="2">
        <v>0</v>
      </c>
      <c r="H46" s="2">
        <v>0</v>
      </c>
      <c r="I46" s="25">
        <v>0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20.100000000000001" customHeight="1" x14ac:dyDescent="0.25">
      <c r="A47" s="42" t="s">
        <v>32</v>
      </c>
      <c r="B47" s="17">
        <f>+E47+F47+I47</f>
        <v>3453</v>
      </c>
      <c r="C47" s="2">
        <v>0</v>
      </c>
      <c r="D47" s="2">
        <v>0</v>
      </c>
      <c r="E47" s="2">
        <v>0</v>
      </c>
      <c r="F47" s="2">
        <v>3453</v>
      </c>
      <c r="G47" s="2">
        <v>0</v>
      </c>
      <c r="H47" s="2">
        <v>0</v>
      </c>
      <c r="I47" s="25">
        <v>0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20.100000000000001" customHeight="1" x14ac:dyDescent="0.25">
      <c r="A48" s="42" t="s">
        <v>31</v>
      </c>
      <c r="B48" s="17">
        <f>+E48+F48+I48</f>
        <v>2302</v>
      </c>
      <c r="C48" s="2">
        <v>0</v>
      </c>
      <c r="D48" s="2">
        <v>0</v>
      </c>
      <c r="E48" s="2">
        <v>0</v>
      </c>
      <c r="F48" s="2">
        <v>2302</v>
      </c>
      <c r="G48" s="2">
        <v>0</v>
      </c>
      <c r="H48" s="2">
        <v>0</v>
      </c>
      <c r="I48" s="25">
        <v>0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20.100000000000001" customHeight="1" x14ac:dyDescent="0.25">
      <c r="A49" s="42" t="s">
        <v>39</v>
      </c>
      <c r="B49" s="17">
        <f>+E49+F49+I49</f>
        <v>1151</v>
      </c>
      <c r="C49" s="2">
        <v>0</v>
      </c>
      <c r="D49" s="2">
        <v>0</v>
      </c>
      <c r="E49" s="2">
        <v>0</v>
      </c>
      <c r="F49" s="2">
        <v>1151</v>
      </c>
      <c r="G49" s="2">
        <v>0</v>
      </c>
      <c r="H49" s="2">
        <v>0</v>
      </c>
      <c r="I49" s="25">
        <v>0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21" customHeight="1" x14ac:dyDescent="0.25">
      <c r="A50" s="41" t="s">
        <v>46</v>
      </c>
      <c r="B50" s="17">
        <f t="shared" ref="B50:I50" si="12">SUM(B51:B52)</f>
        <v>84</v>
      </c>
      <c r="C50" s="17">
        <f t="shared" si="12"/>
        <v>0</v>
      </c>
      <c r="D50" s="26">
        <f t="shared" si="12"/>
        <v>0</v>
      </c>
      <c r="E50" s="17">
        <f t="shared" si="12"/>
        <v>0</v>
      </c>
      <c r="F50" s="26">
        <f t="shared" si="12"/>
        <v>84</v>
      </c>
      <c r="G50" s="17">
        <f t="shared" si="12"/>
        <v>0</v>
      </c>
      <c r="H50" s="17">
        <f t="shared" si="12"/>
        <v>0</v>
      </c>
      <c r="I50" s="26">
        <f t="shared" si="12"/>
        <v>0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20.100000000000001" customHeight="1" x14ac:dyDescent="0.25">
      <c r="A51" s="43" t="s">
        <v>13</v>
      </c>
      <c r="B51" s="17">
        <f>+E51+F51+I51</f>
        <v>42</v>
      </c>
      <c r="C51" s="2">
        <v>0</v>
      </c>
      <c r="D51" s="2">
        <v>0</v>
      </c>
      <c r="E51" s="2">
        <v>0</v>
      </c>
      <c r="F51" s="2">
        <v>42</v>
      </c>
      <c r="G51" s="2">
        <v>0</v>
      </c>
      <c r="H51" s="2">
        <v>0</v>
      </c>
      <c r="I51" s="25">
        <v>0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20.100000000000001" customHeight="1" x14ac:dyDescent="0.25">
      <c r="A52" s="42" t="s">
        <v>31</v>
      </c>
      <c r="B52" s="17">
        <f>+E52+F52+I52</f>
        <v>42</v>
      </c>
      <c r="C52" s="2">
        <v>0</v>
      </c>
      <c r="D52" s="2">
        <v>0</v>
      </c>
      <c r="E52" s="2">
        <v>0</v>
      </c>
      <c r="F52" s="2">
        <v>42</v>
      </c>
      <c r="G52" s="2">
        <v>0</v>
      </c>
      <c r="H52" s="2">
        <v>0</v>
      </c>
      <c r="I52" s="25">
        <v>0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21.75" customHeight="1" x14ac:dyDescent="0.25">
      <c r="A53" s="41" t="s">
        <v>43</v>
      </c>
      <c r="B53" s="17">
        <f>SUM(B54:B57)</f>
        <v>9562</v>
      </c>
      <c r="C53" s="17">
        <f t="shared" ref="C53:I53" si="13">SUM(C54:C57)</f>
        <v>0</v>
      </c>
      <c r="D53" s="17">
        <f t="shared" si="13"/>
        <v>0</v>
      </c>
      <c r="E53" s="17">
        <f t="shared" si="13"/>
        <v>0</v>
      </c>
      <c r="F53" s="17">
        <f t="shared" si="13"/>
        <v>9562</v>
      </c>
      <c r="G53" s="17">
        <f t="shared" si="13"/>
        <v>0</v>
      </c>
      <c r="H53" s="17">
        <f t="shared" si="13"/>
        <v>0</v>
      </c>
      <c r="I53" s="68">
        <f t="shared" si="13"/>
        <v>0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8.75" customHeight="1" x14ac:dyDescent="0.25">
      <c r="A54" s="42" t="s">
        <v>13</v>
      </c>
      <c r="B54" s="17">
        <f>+E54+F54+I54</f>
        <v>1368</v>
      </c>
      <c r="C54" s="12">
        <v>0</v>
      </c>
      <c r="D54" s="13">
        <v>0</v>
      </c>
      <c r="E54" s="12">
        <v>0</v>
      </c>
      <c r="F54" s="13">
        <v>1368</v>
      </c>
      <c r="G54" s="12">
        <v>0</v>
      </c>
      <c r="H54" s="12">
        <v>0</v>
      </c>
      <c r="I54" s="13">
        <v>0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8.95" customHeight="1" x14ac:dyDescent="0.25">
      <c r="A55" s="42" t="s">
        <v>32</v>
      </c>
      <c r="B55" s="17">
        <f>+E55+F55+I55</f>
        <v>522</v>
      </c>
      <c r="C55" s="12">
        <v>0</v>
      </c>
      <c r="D55" s="13">
        <v>0</v>
      </c>
      <c r="E55" s="12">
        <v>0</v>
      </c>
      <c r="F55" s="13">
        <v>522</v>
      </c>
      <c r="G55" s="12">
        <v>0</v>
      </c>
      <c r="H55" s="12">
        <v>0</v>
      </c>
      <c r="I55" s="13">
        <v>0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8.95" customHeight="1" x14ac:dyDescent="0.25">
      <c r="A56" s="42" t="s">
        <v>31</v>
      </c>
      <c r="B56" s="17">
        <f>+E56+F56+I56</f>
        <v>1872</v>
      </c>
      <c r="C56" s="12">
        <v>0</v>
      </c>
      <c r="D56" s="13">
        <v>0</v>
      </c>
      <c r="E56" s="12">
        <v>0</v>
      </c>
      <c r="F56" s="13">
        <v>1872</v>
      </c>
      <c r="G56" s="12">
        <v>0</v>
      </c>
      <c r="H56" s="12">
        <v>0</v>
      </c>
      <c r="I56" s="13">
        <v>0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8.95" customHeight="1" x14ac:dyDescent="0.25">
      <c r="A57" s="42" t="s">
        <v>39</v>
      </c>
      <c r="B57" s="17">
        <f>+E57+F57+I57</f>
        <v>5800</v>
      </c>
      <c r="C57" s="12">
        <v>0</v>
      </c>
      <c r="D57" s="13">
        <v>0</v>
      </c>
      <c r="E57" s="12">
        <v>0</v>
      </c>
      <c r="F57" s="32">
        <v>5800</v>
      </c>
      <c r="G57" s="12">
        <v>0</v>
      </c>
      <c r="H57" s="12">
        <v>0</v>
      </c>
      <c r="I57" s="13">
        <v>0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28.5" customHeight="1" x14ac:dyDescent="0.25">
      <c r="A58" s="39" t="s">
        <v>19</v>
      </c>
      <c r="B58" s="17">
        <f t="shared" ref="B58:I58" si="14">+B118+B59</f>
        <v>1275328</v>
      </c>
      <c r="C58" s="17">
        <f t="shared" si="14"/>
        <v>3392</v>
      </c>
      <c r="D58" s="17">
        <f t="shared" si="14"/>
        <v>9318</v>
      </c>
      <c r="E58" s="17">
        <f t="shared" si="14"/>
        <v>349421</v>
      </c>
      <c r="F58" s="17">
        <f t="shared" si="14"/>
        <v>834848</v>
      </c>
      <c r="G58" s="17">
        <f t="shared" si="14"/>
        <v>3591</v>
      </c>
      <c r="H58" s="17">
        <f t="shared" si="14"/>
        <v>8930</v>
      </c>
      <c r="I58" s="68">
        <f t="shared" si="14"/>
        <v>91059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28.5" customHeight="1" x14ac:dyDescent="0.25">
      <c r="A59" s="40" t="s">
        <v>19</v>
      </c>
      <c r="B59" s="15">
        <f t="shared" ref="B59:I59" si="15">B60+B65+B70+B75+B85+B90+B97+B103+B108+B113+B80+B95</f>
        <v>1184895</v>
      </c>
      <c r="C59" s="15">
        <f t="shared" si="15"/>
        <v>3265</v>
      </c>
      <c r="D59" s="15">
        <f t="shared" si="15"/>
        <v>8626</v>
      </c>
      <c r="E59" s="15">
        <f t="shared" si="15"/>
        <v>331737</v>
      </c>
      <c r="F59" s="15">
        <f t="shared" si="15"/>
        <v>767644</v>
      </c>
      <c r="G59" s="15">
        <f t="shared" si="15"/>
        <v>3529</v>
      </c>
      <c r="H59" s="15">
        <f t="shared" si="15"/>
        <v>8582</v>
      </c>
      <c r="I59" s="84">
        <f t="shared" si="15"/>
        <v>85514</v>
      </c>
      <c r="K59" s="10"/>
      <c r="L59" s="63"/>
      <c r="M59" s="63"/>
      <c r="N59" s="10"/>
      <c r="O59" s="10"/>
      <c r="P59" s="10"/>
      <c r="Q59" s="10"/>
      <c r="R59" s="10"/>
      <c r="S59" s="10"/>
      <c r="T59" s="10"/>
      <c r="U59" s="10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24.95" customHeight="1" x14ac:dyDescent="0.25">
      <c r="A60" s="44" t="s">
        <v>12</v>
      </c>
      <c r="B60" s="17">
        <f>SUM(B61:B64)</f>
        <v>197832</v>
      </c>
      <c r="C60" s="17">
        <f t="shared" ref="C60:I60" si="16">SUM(C61:C64)</f>
        <v>2529</v>
      </c>
      <c r="D60" s="17">
        <f t="shared" si="16"/>
        <v>2529</v>
      </c>
      <c r="E60" s="17">
        <f t="shared" si="16"/>
        <v>86713</v>
      </c>
      <c r="F60" s="17">
        <f>SUM(F61:F64)</f>
        <v>83636</v>
      </c>
      <c r="G60" s="17">
        <f t="shared" si="16"/>
        <v>3025</v>
      </c>
      <c r="H60" s="17">
        <f t="shared" si="16"/>
        <v>3025</v>
      </c>
      <c r="I60" s="68">
        <f t="shared" si="16"/>
        <v>27483</v>
      </c>
      <c r="K60" s="10"/>
      <c r="L60" s="63"/>
      <c r="M60" s="10"/>
      <c r="N60" s="10"/>
      <c r="O60" s="10"/>
      <c r="P60" s="10"/>
      <c r="Q60" s="10"/>
      <c r="R60" s="10"/>
      <c r="S60" s="10"/>
      <c r="T60" s="10"/>
      <c r="U60" s="10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21.75" customHeight="1" x14ac:dyDescent="0.25">
      <c r="A61" s="43" t="s">
        <v>13</v>
      </c>
      <c r="B61" s="17">
        <f>+E61+F61+I61</f>
        <v>44757</v>
      </c>
      <c r="C61" s="12">
        <v>808</v>
      </c>
      <c r="D61" s="13">
        <v>808</v>
      </c>
      <c r="E61" s="12">
        <v>23168</v>
      </c>
      <c r="F61" s="13">
        <v>18795</v>
      </c>
      <c r="G61" s="12">
        <v>497</v>
      </c>
      <c r="H61" s="12">
        <v>497</v>
      </c>
      <c r="I61" s="13">
        <v>2794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21.75" customHeight="1" x14ac:dyDescent="0.25">
      <c r="A62" s="42" t="s">
        <v>32</v>
      </c>
      <c r="B62" s="17">
        <f t="shared" ref="B62:B64" si="17">+E62+F62+I62</f>
        <v>43838</v>
      </c>
      <c r="C62" s="12">
        <v>383</v>
      </c>
      <c r="D62" s="13">
        <v>383</v>
      </c>
      <c r="E62" s="12">
        <v>11727</v>
      </c>
      <c r="F62" s="13">
        <v>28061</v>
      </c>
      <c r="G62" s="12">
        <v>549</v>
      </c>
      <c r="H62" s="12">
        <v>549</v>
      </c>
      <c r="I62" s="13">
        <v>4050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21.75" customHeight="1" x14ac:dyDescent="0.25">
      <c r="A63" s="42" t="s">
        <v>31</v>
      </c>
      <c r="B63" s="17">
        <f>+E63+F63+I63</f>
        <v>55766</v>
      </c>
      <c r="C63" s="12">
        <v>631</v>
      </c>
      <c r="D63" s="13">
        <v>631</v>
      </c>
      <c r="E63" s="12">
        <v>27194</v>
      </c>
      <c r="F63" s="13">
        <v>20660</v>
      </c>
      <c r="G63" s="12">
        <v>661</v>
      </c>
      <c r="H63" s="12">
        <v>661</v>
      </c>
      <c r="I63" s="13">
        <v>7912</v>
      </c>
      <c r="K63" s="10"/>
      <c r="L63" s="63"/>
      <c r="M63" s="10"/>
      <c r="N63" s="10"/>
      <c r="O63" s="10"/>
      <c r="P63" s="10"/>
      <c r="Q63" s="10"/>
      <c r="R63" s="10"/>
      <c r="S63" s="10"/>
      <c r="T63" s="10"/>
      <c r="U63" s="10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21.75" customHeight="1" x14ac:dyDescent="0.25">
      <c r="A64" s="42" t="s">
        <v>39</v>
      </c>
      <c r="B64" s="17">
        <f t="shared" si="17"/>
        <v>53471</v>
      </c>
      <c r="C64" s="36">
        <v>707</v>
      </c>
      <c r="D64" s="48">
        <v>707</v>
      </c>
      <c r="E64" s="36">
        <v>24624</v>
      </c>
      <c r="F64" s="36">
        <v>16120</v>
      </c>
      <c r="G64" s="36">
        <v>1318</v>
      </c>
      <c r="H64" s="36">
        <v>1318</v>
      </c>
      <c r="I64" s="48">
        <v>12727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24.95" customHeight="1" x14ac:dyDescent="0.25">
      <c r="A65" s="44" t="s">
        <v>20</v>
      </c>
      <c r="B65" s="17">
        <f>SUM(B66:B69)</f>
        <v>63866</v>
      </c>
      <c r="C65" s="17">
        <f t="shared" ref="C65:I65" si="18">SUM(C66:C69)</f>
        <v>289</v>
      </c>
      <c r="D65" s="17">
        <f t="shared" si="18"/>
        <v>578</v>
      </c>
      <c r="E65" s="17">
        <f t="shared" si="18"/>
        <v>31292</v>
      </c>
      <c r="F65" s="17">
        <f>SUM(F66:F69)</f>
        <v>29951</v>
      </c>
      <c r="G65" s="17">
        <f t="shared" si="18"/>
        <v>114</v>
      </c>
      <c r="H65" s="17">
        <f t="shared" si="18"/>
        <v>228</v>
      </c>
      <c r="I65" s="68">
        <f t="shared" si="18"/>
        <v>2623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21" customHeight="1" x14ac:dyDescent="0.25">
      <c r="A66" s="43" t="s">
        <v>13</v>
      </c>
      <c r="B66" s="17">
        <f>+E66+F66+I66</f>
        <v>5565</v>
      </c>
      <c r="C66" s="12">
        <v>44</v>
      </c>
      <c r="D66" s="13">
        <v>88</v>
      </c>
      <c r="E66" s="12">
        <v>1949</v>
      </c>
      <c r="F66" s="13">
        <v>3427</v>
      </c>
      <c r="G66" s="12">
        <v>4</v>
      </c>
      <c r="H66" s="12">
        <v>8</v>
      </c>
      <c r="I66" s="13">
        <v>189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21" customHeight="1" x14ac:dyDescent="0.25">
      <c r="A67" s="42" t="s">
        <v>32</v>
      </c>
      <c r="B67" s="17">
        <f t="shared" ref="B67:B69" si="19">+E67+F67+I67</f>
        <v>24717</v>
      </c>
      <c r="C67" s="12">
        <v>101</v>
      </c>
      <c r="D67" s="13">
        <v>202</v>
      </c>
      <c r="E67" s="12">
        <v>17076</v>
      </c>
      <c r="F67" s="13">
        <v>7297</v>
      </c>
      <c r="G67" s="12">
        <v>11</v>
      </c>
      <c r="H67" s="12">
        <v>22</v>
      </c>
      <c r="I67" s="13">
        <v>344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21" customHeight="1" x14ac:dyDescent="0.25">
      <c r="A68" s="42" t="s">
        <v>31</v>
      </c>
      <c r="B68" s="17">
        <f t="shared" si="19"/>
        <v>22908</v>
      </c>
      <c r="C68" s="12">
        <v>92</v>
      </c>
      <c r="D68" s="13">
        <v>184</v>
      </c>
      <c r="E68" s="12">
        <v>8205</v>
      </c>
      <c r="F68" s="13">
        <v>13391</v>
      </c>
      <c r="G68" s="12">
        <v>40</v>
      </c>
      <c r="H68" s="12">
        <v>80</v>
      </c>
      <c r="I68" s="13">
        <v>1312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21" customHeight="1" x14ac:dyDescent="0.25">
      <c r="A69" s="42" t="s">
        <v>39</v>
      </c>
      <c r="B69" s="17">
        <f t="shared" si="19"/>
        <v>10676</v>
      </c>
      <c r="C69" s="36">
        <v>52</v>
      </c>
      <c r="D69" s="48">
        <v>104</v>
      </c>
      <c r="E69" s="36">
        <v>4062</v>
      </c>
      <c r="F69" s="48">
        <v>5836</v>
      </c>
      <c r="G69" s="36">
        <v>59</v>
      </c>
      <c r="H69" s="36">
        <v>118</v>
      </c>
      <c r="I69" s="48">
        <v>778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24.95" customHeight="1" x14ac:dyDescent="0.25">
      <c r="A70" s="41" t="s">
        <v>33</v>
      </c>
      <c r="B70" s="17">
        <f>SUM(B71:B74)</f>
        <v>465594</v>
      </c>
      <c r="C70" s="17">
        <f t="shared" ref="C70:I70" si="20">SUM(C71:C74)</f>
        <v>237</v>
      </c>
      <c r="D70" s="26">
        <f t="shared" si="20"/>
        <v>4188</v>
      </c>
      <c r="E70" s="17">
        <f t="shared" si="20"/>
        <v>110161</v>
      </c>
      <c r="F70" s="17">
        <f t="shared" si="20"/>
        <v>325249</v>
      </c>
      <c r="G70" s="17">
        <f t="shared" si="20"/>
        <v>277</v>
      </c>
      <c r="H70" s="17">
        <f t="shared" si="20"/>
        <v>4724</v>
      </c>
      <c r="I70" s="68">
        <f t="shared" si="20"/>
        <v>30184</v>
      </c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24" customHeight="1" x14ac:dyDescent="0.25">
      <c r="A71" s="42" t="s">
        <v>13</v>
      </c>
      <c r="B71" s="17">
        <f t="shared" ref="B71:B117" si="21">+E71+F71+I71</f>
        <v>134142</v>
      </c>
      <c r="C71" s="12">
        <v>78</v>
      </c>
      <c r="D71" s="13">
        <v>1533</v>
      </c>
      <c r="E71" s="12">
        <v>50410</v>
      </c>
      <c r="F71" s="13">
        <v>79459</v>
      </c>
      <c r="G71" s="12">
        <v>41</v>
      </c>
      <c r="H71" s="12">
        <v>773</v>
      </c>
      <c r="I71" s="13">
        <v>4273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24" customHeight="1" x14ac:dyDescent="0.25">
      <c r="A72" s="42" t="s">
        <v>32</v>
      </c>
      <c r="B72" s="17">
        <f t="shared" si="21"/>
        <v>109786</v>
      </c>
      <c r="C72" s="12">
        <v>54</v>
      </c>
      <c r="D72" s="13">
        <v>715</v>
      </c>
      <c r="E72" s="12">
        <v>18674</v>
      </c>
      <c r="F72" s="13">
        <v>88798</v>
      </c>
      <c r="G72" s="12">
        <v>35</v>
      </c>
      <c r="H72" s="12">
        <v>436</v>
      </c>
      <c r="I72" s="13">
        <v>2314</v>
      </c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24" customHeight="1" x14ac:dyDescent="0.25">
      <c r="A73" s="42" t="s">
        <v>31</v>
      </c>
      <c r="B73" s="17">
        <f t="shared" si="21"/>
        <v>96740</v>
      </c>
      <c r="C73" s="12">
        <v>53</v>
      </c>
      <c r="D73" s="13">
        <v>971</v>
      </c>
      <c r="E73" s="12">
        <v>24578</v>
      </c>
      <c r="F73" s="13">
        <v>66677</v>
      </c>
      <c r="G73" s="12">
        <v>73</v>
      </c>
      <c r="H73" s="12">
        <v>1091</v>
      </c>
      <c r="I73" s="13">
        <v>5485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24" customHeight="1" x14ac:dyDescent="0.25">
      <c r="A74" s="42" t="s">
        <v>39</v>
      </c>
      <c r="B74" s="17">
        <f t="shared" si="21"/>
        <v>124926</v>
      </c>
      <c r="C74" s="36">
        <v>52</v>
      </c>
      <c r="D74" s="32">
        <v>969</v>
      </c>
      <c r="E74" s="36">
        <v>16499</v>
      </c>
      <c r="F74" s="36">
        <v>90315</v>
      </c>
      <c r="G74" s="36">
        <v>128</v>
      </c>
      <c r="H74" s="36">
        <v>2424</v>
      </c>
      <c r="I74" s="48">
        <v>18112</v>
      </c>
      <c r="K74" s="64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24.95" customHeight="1" x14ac:dyDescent="0.25">
      <c r="A75" s="41" t="s">
        <v>21</v>
      </c>
      <c r="B75" s="17">
        <f>SUM(B76:B79)</f>
        <v>74531</v>
      </c>
      <c r="C75" s="17">
        <f t="shared" ref="C75:H75" si="22">SUM(C76:C79)</f>
        <v>67</v>
      </c>
      <c r="D75" s="26">
        <f t="shared" si="22"/>
        <v>190</v>
      </c>
      <c r="E75" s="17">
        <f t="shared" si="22"/>
        <v>17867</v>
      </c>
      <c r="F75" s="26">
        <f t="shared" si="22"/>
        <v>50160</v>
      </c>
      <c r="G75" s="17">
        <f t="shared" si="22"/>
        <v>47</v>
      </c>
      <c r="H75" s="17">
        <f t="shared" si="22"/>
        <v>173</v>
      </c>
      <c r="I75" s="26">
        <f>SUM(I76:I79)</f>
        <v>6504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21.75" customHeight="1" x14ac:dyDescent="0.25">
      <c r="A76" s="42" t="s">
        <v>13</v>
      </c>
      <c r="B76" s="17">
        <f t="shared" si="21"/>
        <v>10905</v>
      </c>
      <c r="C76" s="12">
        <v>15</v>
      </c>
      <c r="D76" s="13">
        <v>68</v>
      </c>
      <c r="E76" s="12">
        <v>3078</v>
      </c>
      <c r="F76" s="13">
        <v>7116</v>
      </c>
      <c r="G76" s="12">
        <v>9</v>
      </c>
      <c r="H76" s="12">
        <v>94</v>
      </c>
      <c r="I76" s="13">
        <v>711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21.75" customHeight="1" x14ac:dyDescent="0.25">
      <c r="A77" s="42" t="s">
        <v>32</v>
      </c>
      <c r="B77" s="17">
        <f t="shared" si="21"/>
        <v>19187</v>
      </c>
      <c r="C77" s="12">
        <v>9</v>
      </c>
      <c r="D77" s="13">
        <v>16</v>
      </c>
      <c r="E77" s="12">
        <v>2101</v>
      </c>
      <c r="F77" s="13">
        <v>12677</v>
      </c>
      <c r="G77" s="12">
        <v>11</v>
      </c>
      <c r="H77" s="12">
        <v>44</v>
      </c>
      <c r="I77" s="13">
        <v>4409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21.75" customHeight="1" x14ac:dyDescent="0.25">
      <c r="A78" s="42" t="s">
        <v>31</v>
      </c>
      <c r="B78" s="17">
        <f t="shared" si="21"/>
        <v>25989</v>
      </c>
      <c r="C78" s="12">
        <v>24</v>
      </c>
      <c r="D78" s="13">
        <v>81</v>
      </c>
      <c r="E78" s="12">
        <v>11484</v>
      </c>
      <c r="F78" s="13">
        <v>14489</v>
      </c>
      <c r="G78" s="12">
        <v>7</v>
      </c>
      <c r="H78" s="12">
        <v>7</v>
      </c>
      <c r="I78" s="13">
        <v>16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21.75" customHeight="1" x14ac:dyDescent="0.25">
      <c r="A79" s="42" t="s">
        <v>39</v>
      </c>
      <c r="B79" s="17">
        <f t="shared" si="21"/>
        <v>18450</v>
      </c>
      <c r="C79" s="36">
        <v>19</v>
      </c>
      <c r="D79" s="32">
        <v>25</v>
      </c>
      <c r="E79" s="36">
        <v>1204</v>
      </c>
      <c r="F79" s="32">
        <v>15878</v>
      </c>
      <c r="G79" s="36">
        <v>20</v>
      </c>
      <c r="H79" s="36">
        <v>28</v>
      </c>
      <c r="I79" s="48">
        <v>1368</v>
      </c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x14ac:dyDescent="0.25">
      <c r="A80" s="41" t="s">
        <v>22</v>
      </c>
      <c r="B80" s="17">
        <f>SUM(B81:B84)</f>
        <v>11633</v>
      </c>
      <c r="C80" s="17">
        <f t="shared" ref="C80:E80" si="23">SUM(C81:C84)</f>
        <v>8</v>
      </c>
      <c r="D80" s="17">
        <f t="shared" si="23"/>
        <v>28</v>
      </c>
      <c r="E80" s="17">
        <f t="shared" si="23"/>
        <v>615</v>
      </c>
      <c r="F80" s="26">
        <f t="shared" ref="F80:I80" si="24">SUM(F81:F84)</f>
        <v>9883</v>
      </c>
      <c r="G80" s="17">
        <f t="shared" si="24"/>
        <v>5</v>
      </c>
      <c r="H80" s="17">
        <f t="shared" si="24"/>
        <v>25</v>
      </c>
      <c r="I80" s="26">
        <f t="shared" si="24"/>
        <v>1135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8.75" customHeight="1" x14ac:dyDescent="0.25">
      <c r="A81" s="42" t="s">
        <v>13</v>
      </c>
      <c r="B81" s="17">
        <f t="shared" si="21"/>
        <v>3002</v>
      </c>
      <c r="C81" s="12">
        <v>3</v>
      </c>
      <c r="D81" s="13">
        <v>21</v>
      </c>
      <c r="E81" s="12">
        <v>313</v>
      </c>
      <c r="F81" s="13">
        <v>2689</v>
      </c>
      <c r="G81" s="12">
        <v>0</v>
      </c>
      <c r="H81" s="12">
        <v>0</v>
      </c>
      <c r="I81" s="13">
        <v>0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8.75" customHeight="1" x14ac:dyDescent="0.25">
      <c r="A82" s="42" t="s">
        <v>32</v>
      </c>
      <c r="B82" s="17">
        <f t="shared" si="21"/>
        <v>4304</v>
      </c>
      <c r="C82" s="12">
        <v>0</v>
      </c>
      <c r="D82" s="13">
        <v>0</v>
      </c>
      <c r="E82" s="12">
        <v>0</v>
      </c>
      <c r="F82" s="13">
        <v>4304</v>
      </c>
      <c r="G82" s="12">
        <v>0</v>
      </c>
      <c r="H82" s="12">
        <v>0</v>
      </c>
      <c r="I82" s="13">
        <v>0</v>
      </c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8.75" customHeight="1" x14ac:dyDescent="0.25">
      <c r="A83" s="42" t="s">
        <v>31</v>
      </c>
      <c r="B83" s="17">
        <f t="shared" si="21"/>
        <v>2566</v>
      </c>
      <c r="C83" s="12">
        <v>1</v>
      </c>
      <c r="D83" s="13">
        <v>1</v>
      </c>
      <c r="E83" s="12">
        <v>152</v>
      </c>
      <c r="F83" s="13">
        <v>2370</v>
      </c>
      <c r="G83" s="12">
        <v>1</v>
      </c>
      <c r="H83" s="12">
        <v>8</v>
      </c>
      <c r="I83" s="13">
        <v>44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8.75" customHeight="1" x14ac:dyDescent="0.25">
      <c r="A84" s="42" t="s">
        <v>39</v>
      </c>
      <c r="B84" s="17">
        <f t="shared" si="21"/>
        <v>1761</v>
      </c>
      <c r="C84" s="36">
        <v>4</v>
      </c>
      <c r="D84" s="36">
        <v>6</v>
      </c>
      <c r="E84" s="36">
        <v>150</v>
      </c>
      <c r="F84" s="32">
        <v>520</v>
      </c>
      <c r="G84" s="36">
        <v>4</v>
      </c>
      <c r="H84" s="36">
        <v>17</v>
      </c>
      <c r="I84" s="48">
        <v>1091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24.95" customHeight="1" x14ac:dyDescent="0.25">
      <c r="A85" s="41" t="s">
        <v>15</v>
      </c>
      <c r="B85" s="17">
        <f>SUM(B86:B89)</f>
        <v>145832</v>
      </c>
      <c r="C85" s="17">
        <f t="shared" ref="C85:I85" si="25">SUM(C86:C89)</f>
        <v>39</v>
      </c>
      <c r="D85" s="26">
        <f t="shared" si="25"/>
        <v>232</v>
      </c>
      <c r="E85" s="17">
        <f t="shared" si="25"/>
        <v>34794</v>
      </c>
      <c r="F85" s="26">
        <f t="shared" si="25"/>
        <v>106035</v>
      </c>
      <c r="G85" s="17">
        <f t="shared" si="25"/>
        <v>15</v>
      </c>
      <c r="H85" s="17">
        <f t="shared" si="25"/>
        <v>192</v>
      </c>
      <c r="I85" s="26">
        <f t="shared" si="25"/>
        <v>5003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23.25" customHeight="1" x14ac:dyDescent="0.25">
      <c r="A86" s="42" t="s">
        <v>13</v>
      </c>
      <c r="B86" s="17">
        <f t="shared" si="21"/>
        <v>22898</v>
      </c>
      <c r="C86" s="12">
        <v>13</v>
      </c>
      <c r="D86" s="13">
        <v>179</v>
      </c>
      <c r="E86" s="12">
        <v>8286</v>
      </c>
      <c r="F86" s="13">
        <v>14185</v>
      </c>
      <c r="G86" s="12">
        <v>1</v>
      </c>
      <c r="H86" s="12">
        <v>150</v>
      </c>
      <c r="I86" s="13">
        <v>427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23.25" customHeight="1" x14ac:dyDescent="0.25">
      <c r="A87" s="42" t="s">
        <v>32</v>
      </c>
      <c r="B87" s="17">
        <f t="shared" si="21"/>
        <v>35897</v>
      </c>
      <c r="C87" s="12">
        <v>11</v>
      </c>
      <c r="D87" s="13">
        <v>24</v>
      </c>
      <c r="E87" s="12">
        <v>9642</v>
      </c>
      <c r="F87" s="13">
        <v>26096</v>
      </c>
      <c r="G87" s="12">
        <v>2</v>
      </c>
      <c r="H87" s="12">
        <v>5</v>
      </c>
      <c r="I87" s="13">
        <v>159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23.25" customHeight="1" x14ac:dyDescent="0.25">
      <c r="A88" s="42" t="s">
        <v>31</v>
      </c>
      <c r="B88" s="17">
        <f t="shared" si="21"/>
        <v>43999</v>
      </c>
      <c r="C88" s="12">
        <v>3</v>
      </c>
      <c r="D88" s="31">
        <v>14</v>
      </c>
      <c r="E88" s="12">
        <v>5866</v>
      </c>
      <c r="F88" s="22">
        <v>37509</v>
      </c>
      <c r="G88" s="12">
        <v>4</v>
      </c>
      <c r="H88" s="12">
        <v>5</v>
      </c>
      <c r="I88" s="13">
        <v>624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23.25" customHeight="1" x14ac:dyDescent="0.25">
      <c r="A89" s="42" t="s">
        <v>39</v>
      </c>
      <c r="B89" s="17">
        <f t="shared" si="21"/>
        <v>43038</v>
      </c>
      <c r="C89" s="36">
        <v>12</v>
      </c>
      <c r="D89" s="36">
        <v>15</v>
      </c>
      <c r="E89" s="49">
        <v>11000</v>
      </c>
      <c r="F89" s="49">
        <v>28245</v>
      </c>
      <c r="G89" s="36">
        <v>8</v>
      </c>
      <c r="H89" s="36">
        <v>32</v>
      </c>
      <c r="I89" s="48">
        <v>3793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27" customHeight="1" x14ac:dyDescent="0.25">
      <c r="A90" s="41" t="s">
        <v>16</v>
      </c>
      <c r="B90" s="17">
        <f>SUM(B91:B94)</f>
        <v>41934</v>
      </c>
      <c r="C90" s="17">
        <f t="shared" ref="C90:I90" si="26">SUM(C91:C94)</f>
        <v>23</v>
      </c>
      <c r="D90" s="26">
        <f t="shared" si="26"/>
        <v>273</v>
      </c>
      <c r="E90" s="17">
        <f t="shared" si="26"/>
        <v>13240</v>
      </c>
      <c r="F90" s="26">
        <f t="shared" si="26"/>
        <v>22361</v>
      </c>
      <c r="G90" s="17">
        <f t="shared" si="26"/>
        <v>10</v>
      </c>
      <c r="H90" s="17">
        <f t="shared" si="26"/>
        <v>59</v>
      </c>
      <c r="I90" s="26">
        <f t="shared" si="26"/>
        <v>6333</v>
      </c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8.95" customHeight="1" x14ac:dyDescent="0.25">
      <c r="A91" s="42" t="s">
        <v>13</v>
      </c>
      <c r="B91" s="17">
        <f t="shared" si="21"/>
        <v>6261</v>
      </c>
      <c r="C91" s="12">
        <v>10</v>
      </c>
      <c r="D91" s="13">
        <v>70</v>
      </c>
      <c r="E91" s="12">
        <v>3072</v>
      </c>
      <c r="F91" s="13">
        <v>3189</v>
      </c>
      <c r="G91" s="12">
        <v>0</v>
      </c>
      <c r="H91" s="12">
        <v>0</v>
      </c>
      <c r="I91" s="13">
        <v>0</v>
      </c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8.95" customHeight="1" x14ac:dyDescent="0.25">
      <c r="A92" s="42" t="s">
        <v>32</v>
      </c>
      <c r="B92" s="17">
        <f t="shared" si="21"/>
        <v>13115</v>
      </c>
      <c r="C92" s="12">
        <v>4</v>
      </c>
      <c r="D92" s="13">
        <v>51</v>
      </c>
      <c r="E92" s="12">
        <v>1905</v>
      </c>
      <c r="F92" s="13">
        <v>6372</v>
      </c>
      <c r="G92" s="12">
        <v>4</v>
      </c>
      <c r="H92" s="12">
        <v>5</v>
      </c>
      <c r="I92" s="13">
        <v>4838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8.95" customHeight="1" x14ac:dyDescent="0.25">
      <c r="A93" s="42" t="s">
        <v>31</v>
      </c>
      <c r="B93" s="17">
        <f t="shared" si="21"/>
        <v>12433</v>
      </c>
      <c r="C93" s="12">
        <v>4</v>
      </c>
      <c r="D93" s="13">
        <v>44</v>
      </c>
      <c r="E93" s="12">
        <v>4437</v>
      </c>
      <c r="F93" s="13">
        <v>7996</v>
      </c>
      <c r="G93" s="12">
        <v>0</v>
      </c>
      <c r="H93" s="12">
        <v>0</v>
      </c>
      <c r="I93" s="13">
        <v>0</v>
      </c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8.95" customHeight="1" x14ac:dyDescent="0.25">
      <c r="A94" s="42" t="s">
        <v>39</v>
      </c>
      <c r="B94" s="17">
        <f t="shared" si="21"/>
        <v>10125</v>
      </c>
      <c r="C94" s="12">
        <v>5</v>
      </c>
      <c r="D94" s="13">
        <v>108</v>
      </c>
      <c r="E94" s="12">
        <v>3826</v>
      </c>
      <c r="F94" s="32">
        <v>4804</v>
      </c>
      <c r="G94" s="36">
        <v>6</v>
      </c>
      <c r="H94" s="36">
        <v>54</v>
      </c>
      <c r="I94" s="48">
        <v>1495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21" customHeight="1" x14ac:dyDescent="0.25">
      <c r="A95" s="41" t="s">
        <v>23</v>
      </c>
      <c r="B95" s="17">
        <f t="shared" ref="B95:I95" si="27">SUM(B96:B96)</f>
        <v>151</v>
      </c>
      <c r="C95" s="17">
        <f t="shared" si="27"/>
        <v>0</v>
      </c>
      <c r="D95" s="26">
        <f t="shared" si="27"/>
        <v>0</v>
      </c>
      <c r="E95" s="17">
        <f t="shared" si="27"/>
        <v>0</v>
      </c>
      <c r="F95" s="26">
        <f t="shared" si="27"/>
        <v>0</v>
      </c>
      <c r="G95" s="17">
        <f t="shared" si="27"/>
        <v>1</v>
      </c>
      <c r="H95" s="17">
        <f t="shared" si="27"/>
        <v>69</v>
      </c>
      <c r="I95" s="26">
        <f t="shared" si="27"/>
        <v>151</v>
      </c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8" customHeight="1" x14ac:dyDescent="0.25">
      <c r="A96" s="42" t="s">
        <v>13</v>
      </c>
      <c r="B96" s="17">
        <f t="shared" si="21"/>
        <v>151</v>
      </c>
      <c r="C96" s="12">
        <v>0</v>
      </c>
      <c r="D96" s="13">
        <v>0</v>
      </c>
      <c r="E96" s="12">
        <v>0</v>
      </c>
      <c r="F96" s="13">
        <v>0</v>
      </c>
      <c r="G96" s="12">
        <v>1</v>
      </c>
      <c r="H96" s="12">
        <v>69</v>
      </c>
      <c r="I96" s="13">
        <v>151</v>
      </c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7.25" customHeight="1" x14ac:dyDescent="0.25">
      <c r="A97" s="41" t="s">
        <v>24</v>
      </c>
      <c r="B97" s="17">
        <f>SUM(B98:B101)</f>
        <v>30270</v>
      </c>
      <c r="C97" s="17">
        <f t="shared" ref="C97:I97" si="28">SUM(C98:C101)</f>
        <v>3</v>
      </c>
      <c r="D97" s="26">
        <f t="shared" si="28"/>
        <v>358</v>
      </c>
      <c r="E97" s="17">
        <f t="shared" si="28"/>
        <v>1285</v>
      </c>
      <c r="F97" s="26">
        <f t="shared" si="28"/>
        <v>28985</v>
      </c>
      <c r="G97" s="17">
        <f t="shared" si="28"/>
        <v>0</v>
      </c>
      <c r="H97" s="17">
        <f t="shared" si="28"/>
        <v>0</v>
      </c>
      <c r="I97" s="26">
        <f t="shared" si="28"/>
        <v>0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8" customHeight="1" x14ac:dyDescent="0.25">
      <c r="A98" s="42" t="s">
        <v>13</v>
      </c>
      <c r="B98" s="17">
        <f t="shared" si="21"/>
        <v>13928</v>
      </c>
      <c r="C98" s="12">
        <v>1</v>
      </c>
      <c r="D98" s="13">
        <v>174</v>
      </c>
      <c r="E98" s="12">
        <v>730</v>
      </c>
      <c r="F98" s="13">
        <v>13198</v>
      </c>
      <c r="G98" s="12">
        <v>0</v>
      </c>
      <c r="H98" s="12">
        <v>0</v>
      </c>
      <c r="I98" s="13">
        <v>0</v>
      </c>
      <c r="K98" s="13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8" customHeight="1" x14ac:dyDescent="0.25">
      <c r="A99" s="42" t="s">
        <v>32</v>
      </c>
      <c r="B99" s="17">
        <f t="shared" si="21"/>
        <v>6520</v>
      </c>
      <c r="C99" s="12">
        <v>1</v>
      </c>
      <c r="D99" s="13">
        <v>174</v>
      </c>
      <c r="E99" s="12">
        <v>133</v>
      </c>
      <c r="F99" s="13">
        <v>6387</v>
      </c>
      <c r="G99" s="12">
        <v>0</v>
      </c>
      <c r="H99" s="12">
        <v>0</v>
      </c>
      <c r="I99" s="13">
        <v>0</v>
      </c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8" customHeight="1" x14ac:dyDescent="0.25">
      <c r="A100" s="42" t="s">
        <v>31</v>
      </c>
      <c r="B100" s="17">
        <f t="shared" si="21"/>
        <v>3013</v>
      </c>
      <c r="C100" s="12">
        <v>0</v>
      </c>
      <c r="D100" s="13">
        <v>0</v>
      </c>
      <c r="E100" s="12">
        <v>0</v>
      </c>
      <c r="F100" s="13">
        <v>3013</v>
      </c>
      <c r="G100" s="12">
        <v>0</v>
      </c>
      <c r="H100" s="12">
        <v>0</v>
      </c>
      <c r="I100" s="13">
        <v>0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8" customHeight="1" x14ac:dyDescent="0.25">
      <c r="A101" s="42" t="s">
        <v>39</v>
      </c>
      <c r="B101" s="17">
        <f t="shared" si="21"/>
        <v>6809</v>
      </c>
      <c r="C101" s="12">
        <v>1</v>
      </c>
      <c r="D101" s="13">
        <v>10</v>
      </c>
      <c r="E101" s="12">
        <v>422</v>
      </c>
      <c r="F101" s="48">
        <v>6387</v>
      </c>
      <c r="G101" s="36">
        <v>0</v>
      </c>
      <c r="H101" s="36">
        <v>0</v>
      </c>
      <c r="I101" s="48">
        <v>0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21.75" customHeight="1" x14ac:dyDescent="0.25">
      <c r="A102" s="40" t="s">
        <v>47</v>
      </c>
      <c r="B102" s="17"/>
      <c r="C102" s="12"/>
      <c r="D102" s="13"/>
      <c r="E102" s="12"/>
      <c r="F102" s="13"/>
      <c r="G102" s="36"/>
      <c r="H102" s="36"/>
      <c r="I102" s="48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27" customHeight="1" x14ac:dyDescent="0.25">
      <c r="A103" s="41" t="s">
        <v>17</v>
      </c>
      <c r="B103" s="17">
        <f>SUM(B104:B107)</f>
        <v>2310</v>
      </c>
      <c r="C103" s="17">
        <f t="shared" ref="C103:I103" si="29">SUM(C104:C107)</f>
        <v>18</v>
      </c>
      <c r="D103" s="26">
        <f t="shared" si="29"/>
        <v>17</v>
      </c>
      <c r="E103" s="17">
        <f t="shared" si="29"/>
        <v>500</v>
      </c>
      <c r="F103" s="26">
        <f t="shared" si="29"/>
        <v>1362</v>
      </c>
      <c r="G103" s="17">
        <f t="shared" si="29"/>
        <v>13</v>
      </c>
      <c r="H103" s="17">
        <f t="shared" si="29"/>
        <v>18</v>
      </c>
      <c r="I103" s="26">
        <f t="shared" si="29"/>
        <v>448</v>
      </c>
      <c r="K103" s="62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8" customHeight="1" x14ac:dyDescent="0.25">
      <c r="A104" s="42" t="s">
        <v>13</v>
      </c>
      <c r="B104" s="17">
        <f t="shared" si="21"/>
        <v>614</v>
      </c>
      <c r="C104" s="12">
        <v>7</v>
      </c>
      <c r="D104" s="13">
        <v>6</v>
      </c>
      <c r="E104" s="12">
        <v>188</v>
      </c>
      <c r="F104" s="13">
        <v>416</v>
      </c>
      <c r="G104" s="12">
        <v>1</v>
      </c>
      <c r="H104" s="12">
        <v>1</v>
      </c>
      <c r="I104" s="13">
        <v>10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8" customHeight="1" x14ac:dyDescent="0.25">
      <c r="A105" s="42" t="s">
        <v>32</v>
      </c>
      <c r="B105" s="17">
        <f t="shared" si="21"/>
        <v>790</v>
      </c>
      <c r="C105" s="12">
        <v>0</v>
      </c>
      <c r="D105" s="13">
        <v>0</v>
      </c>
      <c r="E105" s="12">
        <v>0</v>
      </c>
      <c r="F105" s="13">
        <v>453</v>
      </c>
      <c r="G105" s="12">
        <v>3</v>
      </c>
      <c r="H105" s="12">
        <v>3</v>
      </c>
      <c r="I105" s="13">
        <v>337</v>
      </c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8" customHeight="1" x14ac:dyDescent="0.25">
      <c r="A106" s="42" t="s">
        <v>31</v>
      </c>
      <c r="B106" s="17">
        <f t="shared" si="21"/>
        <v>305</v>
      </c>
      <c r="C106" s="12">
        <v>5</v>
      </c>
      <c r="D106" s="13">
        <v>5</v>
      </c>
      <c r="E106" s="12">
        <v>83</v>
      </c>
      <c r="F106" s="13">
        <v>218</v>
      </c>
      <c r="G106" s="12">
        <v>1</v>
      </c>
      <c r="H106" s="12">
        <v>1</v>
      </c>
      <c r="I106" s="13">
        <v>4</v>
      </c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8" customHeight="1" x14ac:dyDescent="0.25">
      <c r="A107" s="42" t="s">
        <v>39</v>
      </c>
      <c r="B107" s="17">
        <f t="shared" si="21"/>
        <v>601</v>
      </c>
      <c r="C107" s="36">
        <v>6</v>
      </c>
      <c r="D107" s="32">
        <v>6</v>
      </c>
      <c r="E107" s="36">
        <v>229</v>
      </c>
      <c r="F107" s="32">
        <v>275</v>
      </c>
      <c r="G107" s="36">
        <v>8</v>
      </c>
      <c r="H107" s="36">
        <v>13</v>
      </c>
      <c r="I107" s="48">
        <v>97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27" customHeight="1" x14ac:dyDescent="0.25">
      <c r="A108" s="41" t="s">
        <v>18</v>
      </c>
      <c r="B108" s="17">
        <f>SUM(B109:B112)</f>
        <v>39901</v>
      </c>
      <c r="C108" s="17">
        <f t="shared" ref="C108:I108" si="30">SUM(C109:C112)</f>
        <v>5</v>
      </c>
      <c r="D108" s="26">
        <f t="shared" si="30"/>
        <v>107</v>
      </c>
      <c r="E108" s="17">
        <f t="shared" si="30"/>
        <v>10063</v>
      </c>
      <c r="F108" s="26">
        <f t="shared" si="30"/>
        <v>28358</v>
      </c>
      <c r="G108" s="17">
        <f t="shared" si="30"/>
        <v>2</v>
      </c>
      <c r="H108" s="17">
        <f t="shared" si="30"/>
        <v>40</v>
      </c>
      <c r="I108" s="26">
        <f t="shared" si="30"/>
        <v>1480</v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8" customHeight="1" x14ac:dyDescent="0.25">
      <c r="A109" s="42" t="s">
        <v>13</v>
      </c>
      <c r="B109" s="17">
        <f t="shared" si="21"/>
        <v>4080</v>
      </c>
      <c r="C109" s="12">
        <v>1</v>
      </c>
      <c r="D109" s="13">
        <v>1</v>
      </c>
      <c r="E109" s="12">
        <v>3262</v>
      </c>
      <c r="F109" s="13">
        <v>818</v>
      </c>
      <c r="G109" s="12">
        <v>0</v>
      </c>
      <c r="H109" s="12">
        <v>0</v>
      </c>
      <c r="I109" s="13">
        <v>0</v>
      </c>
      <c r="K109" s="13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8" customHeight="1" x14ac:dyDescent="0.25">
      <c r="A110" s="42" t="s">
        <v>32</v>
      </c>
      <c r="B110" s="17">
        <f t="shared" si="21"/>
        <v>9092</v>
      </c>
      <c r="C110" s="12">
        <v>3</v>
      </c>
      <c r="D110" s="13">
        <v>105</v>
      </c>
      <c r="E110" s="12">
        <v>6320</v>
      </c>
      <c r="F110" s="13">
        <v>2772</v>
      </c>
      <c r="G110" s="12">
        <v>0</v>
      </c>
      <c r="H110" s="12">
        <v>0</v>
      </c>
      <c r="I110" s="13">
        <v>0</v>
      </c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8" customHeight="1" x14ac:dyDescent="0.25">
      <c r="A111" s="42" t="s">
        <v>31</v>
      </c>
      <c r="B111" s="17">
        <f t="shared" si="21"/>
        <v>12207</v>
      </c>
      <c r="C111" s="12">
        <v>1</v>
      </c>
      <c r="D111" s="13">
        <v>1</v>
      </c>
      <c r="E111" s="12">
        <v>481</v>
      </c>
      <c r="F111" s="13">
        <v>10289</v>
      </c>
      <c r="G111" s="12">
        <v>1</v>
      </c>
      <c r="H111" s="12">
        <v>20</v>
      </c>
      <c r="I111" s="13">
        <v>1437</v>
      </c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8" customHeight="1" x14ac:dyDescent="0.25">
      <c r="A112" s="42" t="s">
        <v>39</v>
      </c>
      <c r="B112" s="17">
        <f t="shared" si="21"/>
        <v>14522</v>
      </c>
      <c r="C112" s="12">
        <v>0</v>
      </c>
      <c r="D112" s="13">
        <v>0</v>
      </c>
      <c r="E112" s="12">
        <v>0</v>
      </c>
      <c r="F112" s="48">
        <v>14479</v>
      </c>
      <c r="G112" s="36">
        <v>1</v>
      </c>
      <c r="H112" s="36">
        <v>20</v>
      </c>
      <c r="I112" s="48">
        <v>43</v>
      </c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27" customHeight="1" x14ac:dyDescent="0.25">
      <c r="A113" s="41" t="s">
        <v>34</v>
      </c>
      <c r="B113" s="17">
        <f>SUM(B114:B117)</f>
        <v>111041</v>
      </c>
      <c r="C113" s="17">
        <f>SUM(C114:C117)</f>
        <v>47</v>
      </c>
      <c r="D113" s="26">
        <f t="shared" ref="D113:I113" si="31">SUM(D114:D117)</f>
        <v>126</v>
      </c>
      <c r="E113" s="17">
        <f t="shared" si="31"/>
        <v>25207</v>
      </c>
      <c r="F113" s="26">
        <f t="shared" si="31"/>
        <v>81664</v>
      </c>
      <c r="G113" s="17">
        <f t="shared" si="31"/>
        <v>20</v>
      </c>
      <c r="H113" s="17">
        <f>SUM(H114:H117)</f>
        <v>29</v>
      </c>
      <c r="I113" s="26">
        <f t="shared" si="31"/>
        <v>4170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8" customHeight="1" x14ac:dyDescent="0.25">
      <c r="A114" s="42" t="s">
        <v>13</v>
      </c>
      <c r="B114" s="17">
        <f t="shared" si="21"/>
        <v>17308</v>
      </c>
      <c r="C114" s="12">
        <v>15</v>
      </c>
      <c r="D114" s="13">
        <v>70</v>
      </c>
      <c r="E114" s="12">
        <v>9900</v>
      </c>
      <c r="F114" s="13">
        <v>7229</v>
      </c>
      <c r="G114" s="12">
        <v>2</v>
      </c>
      <c r="H114" s="12">
        <v>3</v>
      </c>
      <c r="I114" s="13">
        <v>179</v>
      </c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8" customHeight="1" x14ac:dyDescent="0.25">
      <c r="A115" s="42" t="s">
        <v>32</v>
      </c>
      <c r="B115" s="17">
        <f t="shared" si="21"/>
        <v>34423</v>
      </c>
      <c r="C115" s="12">
        <v>10</v>
      </c>
      <c r="D115" s="13">
        <v>29</v>
      </c>
      <c r="E115" s="12">
        <v>11104</v>
      </c>
      <c r="F115" s="13">
        <v>22831</v>
      </c>
      <c r="G115" s="12">
        <v>3</v>
      </c>
      <c r="H115" s="12">
        <v>3</v>
      </c>
      <c r="I115" s="13">
        <v>488</v>
      </c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8" customHeight="1" x14ac:dyDescent="0.25">
      <c r="A116" s="42" t="s">
        <v>31</v>
      </c>
      <c r="B116" s="17">
        <f t="shared" si="21"/>
        <v>27211</v>
      </c>
      <c r="C116" s="12">
        <v>12</v>
      </c>
      <c r="D116" s="13">
        <v>12</v>
      </c>
      <c r="E116" s="12">
        <v>1218</v>
      </c>
      <c r="F116" s="13">
        <v>24683</v>
      </c>
      <c r="G116" s="12">
        <v>7</v>
      </c>
      <c r="H116" s="12">
        <v>15</v>
      </c>
      <c r="I116" s="13">
        <v>1310</v>
      </c>
      <c r="K116" s="10"/>
      <c r="L116" s="10"/>
      <c r="M116" s="63"/>
      <c r="N116" s="10"/>
      <c r="O116" s="10"/>
      <c r="P116" s="10"/>
      <c r="Q116" s="10"/>
      <c r="R116" s="10"/>
      <c r="S116" s="10"/>
      <c r="T116" s="10"/>
      <c r="U116" s="10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8" customHeight="1" x14ac:dyDescent="0.25">
      <c r="A117" s="42" t="s">
        <v>39</v>
      </c>
      <c r="B117" s="17">
        <f t="shared" si="21"/>
        <v>32099</v>
      </c>
      <c r="C117" s="36">
        <v>10</v>
      </c>
      <c r="D117" s="32">
        <v>15</v>
      </c>
      <c r="E117" s="36">
        <v>2985</v>
      </c>
      <c r="F117" s="32">
        <v>26921</v>
      </c>
      <c r="G117" s="36">
        <v>8</v>
      </c>
      <c r="H117" s="36">
        <v>8</v>
      </c>
      <c r="I117" s="48">
        <v>2193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27" customHeight="1" x14ac:dyDescent="0.25">
      <c r="A118" s="40" t="s">
        <v>38</v>
      </c>
      <c r="B118" s="17">
        <f t="shared" ref="B118:I118" si="32">B119+B124+B129+B134+B139+B143+B149+B153+B161+B158</f>
        <v>90433</v>
      </c>
      <c r="C118" s="17">
        <f t="shared" si="32"/>
        <v>127</v>
      </c>
      <c r="D118" s="17">
        <f t="shared" si="32"/>
        <v>692</v>
      </c>
      <c r="E118" s="17">
        <f t="shared" si="32"/>
        <v>17684</v>
      </c>
      <c r="F118" s="17">
        <f t="shared" si="32"/>
        <v>67204</v>
      </c>
      <c r="G118" s="17">
        <f t="shared" si="32"/>
        <v>62</v>
      </c>
      <c r="H118" s="17">
        <f t="shared" si="32"/>
        <v>348</v>
      </c>
      <c r="I118" s="68">
        <f t="shared" si="32"/>
        <v>5545</v>
      </c>
      <c r="K118" s="63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24.75" customHeight="1" x14ac:dyDescent="0.25">
      <c r="A119" s="41" t="s">
        <v>12</v>
      </c>
      <c r="B119" s="17">
        <f>SUM(B120:B123)</f>
        <v>9978</v>
      </c>
      <c r="C119" s="17">
        <f>SUM(C120:C123)</f>
        <v>89</v>
      </c>
      <c r="D119" s="26">
        <f>SUM(D120:D123)</f>
        <v>89</v>
      </c>
      <c r="E119" s="17">
        <f t="shared" ref="E119:I119" si="33">SUM(E120:E123)</f>
        <v>4227</v>
      </c>
      <c r="F119" s="26">
        <f>SUM(F120:F123)</f>
        <v>5320</v>
      </c>
      <c r="G119" s="17">
        <f t="shared" si="33"/>
        <v>37</v>
      </c>
      <c r="H119" s="17">
        <f t="shared" si="33"/>
        <v>37</v>
      </c>
      <c r="I119" s="26">
        <f t="shared" si="33"/>
        <v>431</v>
      </c>
      <c r="K119" s="10"/>
      <c r="L119" s="63"/>
      <c r="M119" s="10"/>
      <c r="N119" s="10"/>
      <c r="O119" s="10"/>
      <c r="P119" s="10"/>
      <c r="Q119" s="10"/>
      <c r="R119" s="10"/>
      <c r="S119" s="10"/>
      <c r="T119" s="10"/>
      <c r="U119" s="10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8" customHeight="1" x14ac:dyDescent="0.25">
      <c r="A120" s="42" t="s">
        <v>13</v>
      </c>
      <c r="B120" s="17">
        <f t="shared" ref="B120:B125" si="34">+E120+F120+I120</f>
        <v>1206</v>
      </c>
      <c r="C120" s="12">
        <v>23</v>
      </c>
      <c r="D120" s="13">
        <v>23</v>
      </c>
      <c r="E120" s="12">
        <v>775</v>
      </c>
      <c r="F120" s="13">
        <v>422</v>
      </c>
      <c r="G120" s="12">
        <v>4</v>
      </c>
      <c r="H120" s="12">
        <v>4</v>
      </c>
      <c r="I120" s="13">
        <v>9</v>
      </c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8" customHeight="1" x14ac:dyDescent="0.25">
      <c r="A121" s="42" t="s">
        <v>32</v>
      </c>
      <c r="B121" s="17">
        <f>+E121+F121+I121</f>
        <v>2158</v>
      </c>
      <c r="C121" s="12">
        <v>12</v>
      </c>
      <c r="D121" s="13">
        <v>12</v>
      </c>
      <c r="E121" s="12">
        <v>738</v>
      </c>
      <c r="F121" s="13">
        <v>1329</v>
      </c>
      <c r="G121" s="12">
        <v>4</v>
      </c>
      <c r="H121" s="12">
        <v>4</v>
      </c>
      <c r="I121" s="13">
        <v>91</v>
      </c>
      <c r="K121" s="10"/>
      <c r="L121" s="63"/>
      <c r="M121" s="10"/>
      <c r="N121" s="10"/>
      <c r="O121" s="10"/>
      <c r="P121" s="10"/>
      <c r="Q121" s="10"/>
      <c r="R121" s="10"/>
      <c r="S121" s="10"/>
      <c r="T121" s="10"/>
      <c r="U121" s="10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8" customHeight="1" x14ac:dyDescent="0.25">
      <c r="A122" s="42" t="s">
        <v>31</v>
      </c>
      <c r="B122" s="17">
        <f>+E122+F122+I122</f>
        <v>2750</v>
      </c>
      <c r="C122" s="12">
        <v>28</v>
      </c>
      <c r="D122" s="13">
        <v>28</v>
      </c>
      <c r="E122" s="12">
        <v>1245</v>
      </c>
      <c r="F122" s="13">
        <v>1445</v>
      </c>
      <c r="G122" s="12">
        <v>2</v>
      </c>
      <c r="H122" s="12">
        <v>2</v>
      </c>
      <c r="I122" s="13">
        <v>60</v>
      </c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8" customHeight="1" x14ac:dyDescent="0.25">
      <c r="A123" s="42" t="s">
        <v>39</v>
      </c>
      <c r="B123" s="17">
        <f>+E123+F123+I123</f>
        <v>3864</v>
      </c>
      <c r="C123" s="36">
        <v>26</v>
      </c>
      <c r="D123" s="48">
        <v>26</v>
      </c>
      <c r="E123" s="36">
        <v>1469</v>
      </c>
      <c r="F123" s="48">
        <v>2124</v>
      </c>
      <c r="G123" s="36">
        <v>27</v>
      </c>
      <c r="H123" s="36">
        <v>27</v>
      </c>
      <c r="I123" s="48">
        <v>271</v>
      </c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27" customHeight="1" x14ac:dyDescent="0.25">
      <c r="A124" s="44" t="s">
        <v>20</v>
      </c>
      <c r="B124" s="17">
        <f>SUM(B125:B128)</f>
        <v>740</v>
      </c>
      <c r="C124" s="29">
        <f>SUM(C125:C128)</f>
        <v>2</v>
      </c>
      <c r="D124" s="29">
        <f t="shared" ref="D124:I124" si="35">SUM(D125:D128)</f>
        <v>4</v>
      </c>
      <c r="E124" s="29">
        <f t="shared" si="35"/>
        <v>270</v>
      </c>
      <c r="F124" s="29">
        <f>SUM(F125:F128)</f>
        <v>418</v>
      </c>
      <c r="G124" s="17">
        <f t="shared" si="35"/>
        <v>1</v>
      </c>
      <c r="H124" s="17">
        <f t="shared" si="35"/>
        <v>2</v>
      </c>
      <c r="I124" s="26">
        <f t="shared" si="35"/>
        <v>52</v>
      </c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21.75" customHeight="1" x14ac:dyDescent="0.25">
      <c r="A125" s="43" t="s">
        <v>13</v>
      </c>
      <c r="B125" s="17">
        <f t="shared" si="34"/>
        <v>86</v>
      </c>
      <c r="C125" s="12">
        <v>0</v>
      </c>
      <c r="D125" s="13">
        <v>0</v>
      </c>
      <c r="E125" s="12">
        <v>0</v>
      </c>
      <c r="F125" s="13">
        <v>86</v>
      </c>
      <c r="G125" s="12"/>
      <c r="H125" s="12"/>
      <c r="I125" s="13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21.75" customHeight="1" x14ac:dyDescent="0.25">
      <c r="A126" s="42" t="s">
        <v>32</v>
      </c>
      <c r="B126" s="17">
        <f>+E126+F126+I126</f>
        <v>52</v>
      </c>
      <c r="C126" s="12">
        <v>0</v>
      </c>
      <c r="D126" s="13">
        <v>0</v>
      </c>
      <c r="E126" s="12">
        <v>0</v>
      </c>
      <c r="F126" s="13">
        <v>0</v>
      </c>
      <c r="G126" s="12">
        <v>1</v>
      </c>
      <c r="H126" s="12">
        <v>2</v>
      </c>
      <c r="I126" s="13">
        <v>52</v>
      </c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21.75" customHeight="1" x14ac:dyDescent="0.25">
      <c r="A127" s="42" t="s">
        <v>31</v>
      </c>
      <c r="B127" s="17">
        <f>+E127+F127+I127</f>
        <v>270</v>
      </c>
      <c r="C127" s="12">
        <v>2</v>
      </c>
      <c r="D127" s="13">
        <v>4</v>
      </c>
      <c r="E127" s="12">
        <v>270</v>
      </c>
      <c r="F127" s="13">
        <v>0</v>
      </c>
      <c r="G127" s="12">
        <v>0</v>
      </c>
      <c r="H127" s="12">
        <v>0</v>
      </c>
      <c r="I127" s="13">
        <v>0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21.75" customHeight="1" x14ac:dyDescent="0.25">
      <c r="A128" s="42" t="s">
        <v>39</v>
      </c>
      <c r="B128" s="17">
        <f>+E128+F128+I128</f>
        <v>332</v>
      </c>
      <c r="C128" s="36">
        <v>0</v>
      </c>
      <c r="D128" s="32">
        <v>0</v>
      </c>
      <c r="E128" s="36">
        <v>0</v>
      </c>
      <c r="F128" s="32">
        <v>332</v>
      </c>
      <c r="G128" s="36">
        <v>0</v>
      </c>
      <c r="H128" s="36">
        <v>0</v>
      </c>
      <c r="I128" s="48">
        <v>0</v>
      </c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27" customHeight="1" x14ac:dyDescent="0.25">
      <c r="A129" s="41" t="s">
        <v>33</v>
      </c>
      <c r="B129" s="17">
        <f t="shared" ref="B129:I129" si="36">SUM(B130:B133)</f>
        <v>34395</v>
      </c>
      <c r="C129" s="17">
        <f t="shared" si="36"/>
        <v>17</v>
      </c>
      <c r="D129" s="26">
        <f t="shared" si="36"/>
        <v>280</v>
      </c>
      <c r="E129" s="17">
        <f t="shared" si="36"/>
        <v>8287</v>
      </c>
      <c r="F129" s="26">
        <f t="shared" si="36"/>
        <v>25137</v>
      </c>
      <c r="G129" s="17">
        <f t="shared" si="36"/>
        <v>10</v>
      </c>
      <c r="H129" s="17">
        <f t="shared" si="36"/>
        <v>80</v>
      </c>
      <c r="I129" s="26">
        <f t="shared" si="36"/>
        <v>971</v>
      </c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8" customHeight="1" x14ac:dyDescent="0.25">
      <c r="A130" s="42" t="s">
        <v>13</v>
      </c>
      <c r="B130" s="17">
        <f>+E130+F130+I130</f>
        <v>5773</v>
      </c>
      <c r="C130" s="12">
        <v>3</v>
      </c>
      <c r="D130" s="13">
        <v>16</v>
      </c>
      <c r="E130" s="12">
        <v>506</v>
      </c>
      <c r="F130" s="13">
        <v>5199</v>
      </c>
      <c r="G130" s="12">
        <v>2</v>
      </c>
      <c r="H130" s="12">
        <v>20</v>
      </c>
      <c r="I130" s="13">
        <v>68</v>
      </c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8" customHeight="1" x14ac:dyDescent="0.25">
      <c r="A131" s="42" t="s">
        <v>32</v>
      </c>
      <c r="B131" s="17">
        <f>+E131+F131+I131</f>
        <v>7060</v>
      </c>
      <c r="C131" s="12">
        <v>7</v>
      </c>
      <c r="D131" s="13">
        <v>40</v>
      </c>
      <c r="E131" s="12">
        <v>1174</v>
      </c>
      <c r="F131" s="13">
        <v>5735</v>
      </c>
      <c r="G131" s="12">
        <v>1</v>
      </c>
      <c r="H131" s="12">
        <v>6</v>
      </c>
      <c r="I131" s="13">
        <v>151</v>
      </c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8" customHeight="1" x14ac:dyDescent="0.25">
      <c r="A132" s="42" t="s">
        <v>31</v>
      </c>
      <c r="B132" s="17">
        <f>+E132+F132+I132</f>
        <v>9155</v>
      </c>
      <c r="C132" s="12">
        <v>3</v>
      </c>
      <c r="D132" s="13">
        <v>200</v>
      </c>
      <c r="E132" s="12">
        <v>5611</v>
      </c>
      <c r="F132" s="13">
        <v>3544</v>
      </c>
      <c r="G132" s="12">
        <v>0</v>
      </c>
      <c r="H132" s="12">
        <v>0</v>
      </c>
      <c r="I132" s="13">
        <v>0</v>
      </c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8" customHeight="1" x14ac:dyDescent="0.25">
      <c r="A133" s="42" t="s">
        <v>39</v>
      </c>
      <c r="B133" s="17">
        <f>+E133+F133+I133</f>
        <v>12407</v>
      </c>
      <c r="C133" s="36">
        <v>4</v>
      </c>
      <c r="D133" s="32">
        <v>24</v>
      </c>
      <c r="E133" s="36">
        <v>996</v>
      </c>
      <c r="F133" s="32">
        <v>10659</v>
      </c>
      <c r="G133" s="36">
        <v>7</v>
      </c>
      <c r="H133" s="36">
        <v>54</v>
      </c>
      <c r="I133" s="48">
        <v>752</v>
      </c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27" customHeight="1" x14ac:dyDescent="0.25">
      <c r="A134" s="41" t="s">
        <v>14</v>
      </c>
      <c r="B134" s="17">
        <f>SUM(B135:B138)</f>
        <v>19121</v>
      </c>
      <c r="C134" s="17">
        <f>SUM(C135:C138)</f>
        <v>13</v>
      </c>
      <c r="D134" s="17">
        <f t="shared" ref="D134" si="37">SUM(D135:D138)</f>
        <v>24</v>
      </c>
      <c r="E134" s="29">
        <f>SUM(E135:E138)</f>
        <v>1075</v>
      </c>
      <c r="F134" s="54">
        <f>SUM(F135:F138)</f>
        <v>16073</v>
      </c>
      <c r="G134" s="17">
        <f t="shared" ref="G134:I134" si="38">SUM(G135:G138)</f>
        <v>9</v>
      </c>
      <c r="H134" s="17">
        <f t="shared" si="38"/>
        <v>220</v>
      </c>
      <c r="I134" s="26">
        <f t="shared" si="38"/>
        <v>1973</v>
      </c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21" customHeight="1" x14ac:dyDescent="0.25">
      <c r="A135" s="42" t="s">
        <v>13</v>
      </c>
      <c r="B135" s="17">
        <f>+E135+F135+I135</f>
        <v>3762</v>
      </c>
      <c r="C135" s="12">
        <v>3</v>
      </c>
      <c r="D135" s="13">
        <v>3</v>
      </c>
      <c r="E135" s="12">
        <v>103</v>
      </c>
      <c r="F135" s="13">
        <v>3656</v>
      </c>
      <c r="G135" s="12">
        <v>1</v>
      </c>
      <c r="H135" s="12">
        <v>2</v>
      </c>
      <c r="I135" s="13">
        <v>3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21" customHeight="1" x14ac:dyDescent="0.25">
      <c r="A136" s="42" t="s">
        <v>32</v>
      </c>
      <c r="B136" s="17">
        <f>+E136+F136+I136</f>
        <v>5056</v>
      </c>
      <c r="C136" s="12">
        <v>2</v>
      </c>
      <c r="D136" s="13">
        <v>2</v>
      </c>
      <c r="E136" s="12">
        <v>7</v>
      </c>
      <c r="F136" s="13">
        <v>5049</v>
      </c>
      <c r="G136" s="12">
        <v>0</v>
      </c>
      <c r="H136" s="12">
        <v>0</v>
      </c>
      <c r="I136" s="13">
        <v>0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21" customHeight="1" x14ac:dyDescent="0.25">
      <c r="A137" s="42" t="s">
        <v>31</v>
      </c>
      <c r="B137" s="17">
        <f>+E137+F137+I137</f>
        <v>4935</v>
      </c>
      <c r="C137" s="12">
        <v>4</v>
      </c>
      <c r="D137" s="13">
        <v>11</v>
      </c>
      <c r="E137" s="12">
        <v>298</v>
      </c>
      <c r="F137" s="13">
        <v>4637</v>
      </c>
      <c r="G137" s="12">
        <v>0</v>
      </c>
      <c r="H137" s="12">
        <v>0</v>
      </c>
      <c r="I137" s="13">
        <v>0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21" customHeight="1" x14ac:dyDescent="0.25">
      <c r="A138" s="42" t="s">
        <v>39</v>
      </c>
      <c r="B138" s="17">
        <f>+E138+F138+I138</f>
        <v>5368</v>
      </c>
      <c r="C138" s="36">
        <v>4</v>
      </c>
      <c r="D138" s="32">
        <v>8</v>
      </c>
      <c r="E138" s="36">
        <v>667</v>
      </c>
      <c r="F138" s="32">
        <v>2731</v>
      </c>
      <c r="G138" s="36">
        <v>8</v>
      </c>
      <c r="H138" s="36">
        <v>218</v>
      </c>
      <c r="I138" s="48">
        <v>1970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27" customHeight="1" x14ac:dyDescent="0.25">
      <c r="A139" s="41" t="s">
        <v>15</v>
      </c>
      <c r="B139" s="17">
        <f>SUM(B140:B142)</f>
        <v>1707</v>
      </c>
      <c r="C139" s="17">
        <f>SUM(C140:C142)</f>
        <v>1</v>
      </c>
      <c r="D139" s="17">
        <f t="shared" ref="D139:I139" si="39">SUM(D140:D142)</f>
        <v>1</v>
      </c>
      <c r="E139" s="17">
        <f t="shared" si="39"/>
        <v>1139</v>
      </c>
      <c r="F139" s="17">
        <f>SUM(F140:F142)</f>
        <v>370</v>
      </c>
      <c r="G139" s="17">
        <f t="shared" si="39"/>
        <v>1</v>
      </c>
      <c r="H139" s="17">
        <f t="shared" si="39"/>
        <v>5</v>
      </c>
      <c r="I139" s="26">
        <f t="shared" si="39"/>
        <v>198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21" customHeight="1" x14ac:dyDescent="0.25">
      <c r="A140" s="42" t="s">
        <v>32</v>
      </c>
      <c r="B140" s="17">
        <f>+E140+F140+I140</f>
        <v>291</v>
      </c>
      <c r="C140" s="12">
        <v>0</v>
      </c>
      <c r="D140" s="13">
        <v>0</v>
      </c>
      <c r="E140" s="12">
        <v>0</v>
      </c>
      <c r="F140" s="13">
        <v>291</v>
      </c>
      <c r="G140" s="12">
        <v>0</v>
      </c>
      <c r="H140" s="12">
        <v>0</v>
      </c>
      <c r="I140" s="13">
        <v>0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21" customHeight="1" x14ac:dyDescent="0.25">
      <c r="A141" s="42" t="s">
        <v>31</v>
      </c>
      <c r="B141" s="17">
        <f>+E141+F141+I141</f>
        <v>79</v>
      </c>
      <c r="C141" s="12">
        <v>0</v>
      </c>
      <c r="D141" s="13">
        <v>0</v>
      </c>
      <c r="E141" s="12">
        <v>0</v>
      </c>
      <c r="F141" s="13">
        <v>79</v>
      </c>
      <c r="G141" s="12">
        <v>0</v>
      </c>
      <c r="H141" s="12">
        <v>0</v>
      </c>
      <c r="I141" s="13">
        <v>0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21" customHeight="1" x14ac:dyDescent="0.25">
      <c r="A142" s="42" t="s">
        <v>39</v>
      </c>
      <c r="B142" s="17">
        <f>+E142+F142+I142</f>
        <v>1337</v>
      </c>
      <c r="C142" s="12">
        <v>1</v>
      </c>
      <c r="D142" s="13">
        <v>1</v>
      </c>
      <c r="E142" s="12">
        <v>1139</v>
      </c>
      <c r="F142" s="13">
        <v>0</v>
      </c>
      <c r="G142" s="12">
        <v>1</v>
      </c>
      <c r="H142" s="12">
        <v>5</v>
      </c>
      <c r="I142" s="13">
        <v>198</v>
      </c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27" customHeight="1" x14ac:dyDescent="0.25">
      <c r="A143" s="41" t="s">
        <v>16</v>
      </c>
      <c r="B143" s="17">
        <f t="shared" ref="B143:I143" si="40">SUM(B144:B147)</f>
        <v>3326</v>
      </c>
      <c r="C143" s="17">
        <f>SUM(C144:C147)</f>
        <v>1</v>
      </c>
      <c r="D143" s="26">
        <f t="shared" si="40"/>
        <v>1</v>
      </c>
      <c r="E143" s="17">
        <f t="shared" si="40"/>
        <v>65</v>
      </c>
      <c r="F143" s="26">
        <f>SUM(F144:F147)</f>
        <v>3261</v>
      </c>
      <c r="G143" s="17">
        <f t="shared" si="40"/>
        <v>0</v>
      </c>
      <c r="H143" s="17">
        <f t="shared" si="40"/>
        <v>0</v>
      </c>
      <c r="I143" s="26">
        <f t="shared" si="40"/>
        <v>0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20.100000000000001" customHeight="1" x14ac:dyDescent="0.25">
      <c r="A144" s="42" t="s">
        <v>13</v>
      </c>
      <c r="B144" s="17">
        <f>+E144+F144+I144</f>
        <v>1442</v>
      </c>
      <c r="C144" s="12">
        <v>0</v>
      </c>
      <c r="D144" s="13">
        <v>0</v>
      </c>
      <c r="E144" s="12">
        <v>0</v>
      </c>
      <c r="F144" s="13">
        <v>1442</v>
      </c>
      <c r="G144" s="12">
        <v>0</v>
      </c>
      <c r="H144" s="12">
        <v>0</v>
      </c>
      <c r="I144" s="13">
        <v>0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20.100000000000001" customHeight="1" x14ac:dyDescent="0.25">
      <c r="A145" s="42" t="s">
        <v>32</v>
      </c>
      <c r="B145" s="17">
        <f>+E145+F145+I145</f>
        <v>262</v>
      </c>
      <c r="C145" s="12">
        <v>0</v>
      </c>
      <c r="D145" s="13">
        <v>0</v>
      </c>
      <c r="E145" s="12">
        <v>0</v>
      </c>
      <c r="F145" s="35">
        <v>262</v>
      </c>
      <c r="G145" s="12">
        <v>0</v>
      </c>
      <c r="H145" s="12">
        <v>0</v>
      </c>
      <c r="I145" s="13">
        <v>0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20.100000000000001" customHeight="1" x14ac:dyDescent="0.25">
      <c r="A146" s="42" t="s">
        <v>31</v>
      </c>
      <c r="B146" s="17">
        <f>+E146+F146+I146</f>
        <v>232</v>
      </c>
      <c r="C146" s="12">
        <v>0</v>
      </c>
      <c r="D146" s="13">
        <v>0</v>
      </c>
      <c r="E146" s="12">
        <v>0</v>
      </c>
      <c r="F146" s="13">
        <v>232</v>
      </c>
      <c r="G146" s="12">
        <v>0</v>
      </c>
      <c r="H146" s="12">
        <v>0</v>
      </c>
      <c r="I146" s="13">
        <v>0</v>
      </c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20.100000000000001" customHeight="1" x14ac:dyDescent="0.25">
      <c r="A147" s="42" t="s">
        <v>39</v>
      </c>
      <c r="B147" s="17">
        <f>+E147+F147+I147</f>
        <v>1390</v>
      </c>
      <c r="C147" s="36">
        <v>1</v>
      </c>
      <c r="D147" s="32">
        <v>1</v>
      </c>
      <c r="E147" s="36">
        <v>65</v>
      </c>
      <c r="F147" s="13">
        <v>1325</v>
      </c>
      <c r="G147" s="36">
        <v>0</v>
      </c>
      <c r="H147" s="36">
        <v>0</v>
      </c>
      <c r="I147" s="48">
        <v>0</v>
      </c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21.75" customHeight="1" x14ac:dyDescent="0.25">
      <c r="A148" s="40" t="s">
        <v>48</v>
      </c>
      <c r="B148" s="17"/>
      <c r="C148" s="36"/>
      <c r="D148" s="32"/>
      <c r="E148" s="36"/>
      <c r="F148" s="32"/>
      <c r="G148" s="36"/>
      <c r="H148" s="36"/>
      <c r="I148" s="48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24" customHeight="1" x14ac:dyDescent="0.25">
      <c r="A149" s="41" t="s">
        <v>24</v>
      </c>
      <c r="B149" s="17">
        <f t="shared" ref="B149:I149" si="41">SUM(B150:B152)</f>
        <v>10922</v>
      </c>
      <c r="C149" s="15">
        <f t="shared" si="41"/>
        <v>1</v>
      </c>
      <c r="D149" s="15">
        <f t="shared" si="41"/>
        <v>290</v>
      </c>
      <c r="E149" s="15">
        <f t="shared" si="41"/>
        <v>2531</v>
      </c>
      <c r="F149" s="15">
        <f t="shared" si="41"/>
        <v>8391</v>
      </c>
      <c r="G149" s="15">
        <f t="shared" si="41"/>
        <v>0</v>
      </c>
      <c r="H149" s="15">
        <f t="shared" si="41"/>
        <v>0</v>
      </c>
      <c r="I149" s="16">
        <f t="shared" si="41"/>
        <v>0</v>
      </c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20.100000000000001" customHeight="1" x14ac:dyDescent="0.25">
      <c r="A150" s="42" t="s">
        <v>32</v>
      </c>
      <c r="B150" s="17">
        <f t="shared" ref="B150:B151" si="42">+E150+F150+I150</f>
        <v>2725</v>
      </c>
      <c r="C150" s="12">
        <v>1</v>
      </c>
      <c r="D150" s="13">
        <v>290</v>
      </c>
      <c r="E150" s="12">
        <v>2531</v>
      </c>
      <c r="F150" s="13">
        <v>194</v>
      </c>
      <c r="G150" s="12">
        <v>0</v>
      </c>
      <c r="H150" s="12">
        <v>0</v>
      </c>
      <c r="I150" s="13">
        <v>0</v>
      </c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20.100000000000001" customHeight="1" x14ac:dyDescent="0.25">
      <c r="A151" s="42" t="s">
        <v>31</v>
      </c>
      <c r="B151" s="17">
        <f t="shared" si="42"/>
        <v>4050</v>
      </c>
      <c r="C151" s="12">
        <v>0</v>
      </c>
      <c r="D151" s="13">
        <v>0</v>
      </c>
      <c r="E151" s="12">
        <v>0</v>
      </c>
      <c r="F151" s="13">
        <v>4050</v>
      </c>
      <c r="G151" s="12">
        <v>0</v>
      </c>
      <c r="H151" s="12">
        <v>0</v>
      </c>
      <c r="I151" s="13">
        <v>0</v>
      </c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20.100000000000001" customHeight="1" x14ac:dyDescent="0.25">
      <c r="A152" s="42" t="s">
        <v>39</v>
      </c>
      <c r="B152" s="15">
        <f>+E152+F152+I152</f>
        <v>4147</v>
      </c>
      <c r="C152" s="12">
        <v>0</v>
      </c>
      <c r="D152" s="13">
        <v>0</v>
      </c>
      <c r="E152" s="12">
        <v>0</v>
      </c>
      <c r="F152" s="32">
        <v>4147</v>
      </c>
      <c r="G152" s="12">
        <v>0</v>
      </c>
      <c r="H152" s="12">
        <v>0</v>
      </c>
      <c r="I152" s="13">
        <v>0</v>
      </c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24" customHeight="1" x14ac:dyDescent="0.25">
      <c r="A153" s="41" t="s">
        <v>17</v>
      </c>
      <c r="B153" s="17">
        <f t="shared" ref="B153:I153" si="43">SUM(B154:B157)</f>
        <v>1452</v>
      </c>
      <c r="C153" s="17">
        <f t="shared" si="43"/>
        <v>2</v>
      </c>
      <c r="D153" s="17">
        <f t="shared" si="43"/>
        <v>2</v>
      </c>
      <c r="E153" s="17">
        <f t="shared" si="43"/>
        <v>71</v>
      </c>
      <c r="F153" s="17">
        <f>SUM(F154:F157)</f>
        <v>381</v>
      </c>
      <c r="G153" s="17">
        <f t="shared" si="43"/>
        <v>3</v>
      </c>
      <c r="H153" s="17">
        <f t="shared" si="43"/>
        <v>3</v>
      </c>
      <c r="I153" s="68">
        <f t="shared" si="43"/>
        <v>1000</v>
      </c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21" customHeight="1" x14ac:dyDescent="0.25">
      <c r="A154" s="42" t="s">
        <v>13</v>
      </c>
      <c r="B154" s="17">
        <f t="shared" ref="B154" si="44">+E154+F154+I154</f>
        <v>133</v>
      </c>
      <c r="C154" s="2">
        <v>1</v>
      </c>
      <c r="D154" s="2">
        <v>1</v>
      </c>
      <c r="E154" s="2">
        <v>51</v>
      </c>
      <c r="F154" s="2">
        <v>82</v>
      </c>
      <c r="G154" s="2">
        <v>0</v>
      </c>
      <c r="H154" s="2">
        <v>0</v>
      </c>
      <c r="I154" s="25">
        <v>0</v>
      </c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21" customHeight="1" x14ac:dyDescent="0.25">
      <c r="A155" s="42" t="s">
        <v>32</v>
      </c>
      <c r="B155" s="17">
        <f>+E155+F155+I155</f>
        <v>88</v>
      </c>
      <c r="C155" s="2">
        <v>0</v>
      </c>
      <c r="D155" s="2">
        <v>0</v>
      </c>
      <c r="E155" s="2">
        <v>0</v>
      </c>
      <c r="F155" s="2">
        <v>88</v>
      </c>
      <c r="G155" s="2">
        <v>0</v>
      </c>
      <c r="H155" s="2">
        <v>0</v>
      </c>
      <c r="I155" s="25">
        <v>0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21" customHeight="1" x14ac:dyDescent="0.25">
      <c r="A156" s="42" t="s">
        <v>31</v>
      </c>
      <c r="B156" s="17">
        <f>+E156+F156+I156</f>
        <v>177</v>
      </c>
      <c r="C156" s="2">
        <v>1</v>
      </c>
      <c r="D156" s="2">
        <v>1</v>
      </c>
      <c r="E156" s="2">
        <v>20</v>
      </c>
      <c r="F156" s="2">
        <v>157</v>
      </c>
      <c r="G156" s="2">
        <v>0</v>
      </c>
      <c r="H156" s="2">
        <v>0</v>
      </c>
      <c r="I156" s="25">
        <v>0</v>
      </c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21" customHeight="1" x14ac:dyDescent="0.25">
      <c r="A157" s="43" t="s">
        <v>39</v>
      </c>
      <c r="B157" s="17">
        <f>+E157+F157+I157</f>
        <v>1054</v>
      </c>
      <c r="C157" s="17">
        <v>0</v>
      </c>
      <c r="D157" s="26">
        <v>0</v>
      </c>
      <c r="E157" s="17">
        <v>0</v>
      </c>
      <c r="F157" s="35">
        <v>54</v>
      </c>
      <c r="G157" s="34">
        <v>3</v>
      </c>
      <c r="H157" s="34">
        <v>3</v>
      </c>
      <c r="I157" s="35">
        <v>1000</v>
      </c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27" customHeight="1" x14ac:dyDescent="0.25">
      <c r="A158" s="41" t="s">
        <v>18</v>
      </c>
      <c r="B158" s="17">
        <f t="shared" ref="B158:I158" si="45">SUM(B159:B160)</f>
        <v>360</v>
      </c>
      <c r="C158" s="17">
        <f t="shared" si="45"/>
        <v>0</v>
      </c>
      <c r="D158" s="26">
        <f t="shared" si="45"/>
        <v>0</v>
      </c>
      <c r="E158" s="17">
        <f t="shared" si="45"/>
        <v>0</v>
      </c>
      <c r="F158" s="26">
        <f t="shared" si="45"/>
        <v>360</v>
      </c>
      <c r="G158" s="17">
        <f t="shared" si="45"/>
        <v>0</v>
      </c>
      <c r="H158" s="17">
        <f t="shared" si="45"/>
        <v>0</v>
      </c>
      <c r="I158" s="26">
        <f t="shared" si="45"/>
        <v>0</v>
      </c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23.25" customHeight="1" x14ac:dyDescent="0.25">
      <c r="A159" s="42" t="s">
        <v>31</v>
      </c>
      <c r="B159" s="17">
        <f>+E159+F159+I159</f>
        <v>240</v>
      </c>
      <c r="C159" s="12">
        <v>0</v>
      </c>
      <c r="D159" s="13">
        <v>0</v>
      </c>
      <c r="E159" s="12">
        <v>0</v>
      </c>
      <c r="F159" s="13">
        <v>240</v>
      </c>
      <c r="G159" s="12">
        <v>0</v>
      </c>
      <c r="H159" s="12">
        <v>0</v>
      </c>
      <c r="I159" s="13">
        <v>0</v>
      </c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23.25" customHeight="1" x14ac:dyDescent="0.25">
      <c r="A160" s="42" t="s">
        <v>39</v>
      </c>
      <c r="B160" s="17">
        <f>+E160+F160+I160</f>
        <v>120</v>
      </c>
      <c r="C160" s="12">
        <v>0</v>
      </c>
      <c r="D160" s="13">
        <v>0</v>
      </c>
      <c r="E160" s="12">
        <v>0</v>
      </c>
      <c r="F160" s="48">
        <v>120</v>
      </c>
      <c r="G160" s="36">
        <v>0</v>
      </c>
      <c r="H160" s="36">
        <v>0</v>
      </c>
      <c r="I160" s="48">
        <v>0</v>
      </c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8.95" customHeight="1" x14ac:dyDescent="0.25">
      <c r="A161" s="41" t="s">
        <v>34</v>
      </c>
      <c r="B161" s="17">
        <f>SUM(B162:B165)</f>
        <v>8432</v>
      </c>
      <c r="C161" s="17">
        <f t="shared" ref="C161:E161" si="46">SUM(C162:C165)</f>
        <v>1</v>
      </c>
      <c r="D161" s="17">
        <f t="shared" si="46"/>
        <v>1</v>
      </c>
      <c r="E161" s="17">
        <f t="shared" si="46"/>
        <v>19</v>
      </c>
      <c r="F161" s="26">
        <f>SUM(F162:F165)</f>
        <v>7493</v>
      </c>
      <c r="G161" s="15">
        <f t="shared" ref="G161:I161" si="47">SUM(G162:G165)</f>
        <v>1</v>
      </c>
      <c r="H161" s="15">
        <f t="shared" si="47"/>
        <v>1</v>
      </c>
      <c r="I161" s="16">
        <f t="shared" si="47"/>
        <v>920</v>
      </c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20.25" customHeight="1" x14ac:dyDescent="0.25">
      <c r="A162" s="42" t="s">
        <v>13</v>
      </c>
      <c r="B162" s="17">
        <f>+E162+F162+I162</f>
        <v>3113</v>
      </c>
      <c r="C162" s="2">
        <v>0</v>
      </c>
      <c r="D162" s="2">
        <v>0</v>
      </c>
      <c r="E162" s="2">
        <v>0</v>
      </c>
      <c r="F162" s="2">
        <v>3113</v>
      </c>
      <c r="G162" s="2">
        <v>0</v>
      </c>
      <c r="H162" s="2">
        <v>0</v>
      </c>
      <c r="I162" s="25">
        <v>0</v>
      </c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20.25" customHeight="1" x14ac:dyDescent="0.25">
      <c r="A163" s="42" t="s">
        <v>32</v>
      </c>
      <c r="B163" s="17">
        <f>+E163+F163+I163</f>
        <v>1202</v>
      </c>
      <c r="C163" s="2">
        <v>0</v>
      </c>
      <c r="D163" s="2">
        <v>0</v>
      </c>
      <c r="E163" s="2">
        <v>0</v>
      </c>
      <c r="F163" s="2">
        <v>1202</v>
      </c>
      <c r="G163" s="2">
        <v>0</v>
      </c>
      <c r="H163" s="2">
        <v>0</v>
      </c>
      <c r="I163" s="25">
        <v>0</v>
      </c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20.25" customHeight="1" x14ac:dyDescent="0.25">
      <c r="A164" s="42" t="s">
        <v>31</v>
      </c>
      <c r="B164" s="17">
        <f>+E164+F164+I164</f>
        <v>2997</v>
      </c>
      <c r="C164" s="2">
        <v>0</v>
      </c>
      <c r="D164" s="2">
        <v>0</v>
      </c>
      <c r="E164" s="2">
        <v>0</v>
      </c>
      <c r="F164" s="2">
        <v>2997</v>
      </c>
      <c r="G164" s="2">
        <v>0</v>
      </c>
      <c r="H164" s="2">
        <v>0</v>
      </c>
      <c r="I164" s="25">
        <v>0</v>
      </c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20.25" customHeight="1" x14ac:dyDescent="0.25">
      <c r="A165" s="42" t="s">
        <v>39</v>
      </c>
      <c r="B165" s="17">
        <f>+E165+F165+I165</f>
        <v>1120</v>
      </c>
      <c r="C165" s="36">
        <v>1</v>
      </c>
      <c r="D165" s="32">
        <v>1</v>
      </c>
      <c r="E165" s="36">
        <v>19</v>
      </c>
      <c r="F165" s="13">
        <v>181</v>
      </c>
      <c r="G165" s="12">
        <v>1</v>
      </c>
      <c r="H165" s="12">
        <v>1</v>
      </c>
      <c r="I165" s="13">
        <v>920</v>
      </c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26.25" customHeight="1" x14ac:dyDescent="0.25">
      <c r="A166" s="39" t="s">
        <v>25</v>
      </c>
      <c r="B166" s="17">
        <f>B167+B199</f>
        <v>466823</v>
      </c>
      <c r="C166" s="17">
        <f t="shared" ref="C166:I166" si="48">C167+C199</f>
        <v>3576</v>
      </c>
      <c r="D166" s="17">
        <f t="shared" si="48"/>
        <v>4010</v>
      </c>
      <c r="E166" s="17">
        <f t="shared" si="48"/>
        <v>199026</v>
      </c>
      <c r="F166" s="17">
        <f t="shared" si="48"/>
        <v>225409</v>
      </c>
      <c r="G166" s="17">
        <f t="shared" si="48"/>
        <v>4209</v>
      </c>
      <c r="H166" s="17">
        <f t="shared" si="48"/>
        <v>4805</v>
      </c>
      <c r="I166" s="68">
        <f t="shared" si="48"/>
        <v>42388</v>
      </c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21" customHeight="1" x14ac:dyDescent="0.25">
      <c r="A167" s="40" t="s">
        <v>26</v>
      </c>
      <c r="B167" s="17">
        <f>B168+B173+B178+B183+B188+B194+B196</f>
        <v>192422</v>
      </c>
      <c r="C167" s="17">
        <f t="shared" ref="C167:I167" si="49">C168+C173+C178+C183+C188+C194+C196</f>
        <v>898</v>
      </c>
      <c r="D167" s="17">
        <f t="shared" si="49"/>
        <v>1169</v>
      </c>
      <c r="E167" s="17">
        <f t="shared" si="49"/>
        <v>67120</v>
      </c>
      <c r="F167" s="17">
        <f t="shared" si="49"/>
        <v>108039</v>
      </c>
      <c r="G167" s="17">
        <f t="shared" si="49"/>
        <v>1200</v>
      </c>
      <c r="H167" s="17">
        <f t="shared" si="49"/>
        <v>1709</v>
      </c>
      <c r="I167" s="68">
        <f t="shared" si="49"/>
        <v>17263</v>
      </c>
      <c r="K167" s="10"/>
      <c r="L167" s="63"/>
      <c r="M167" s="63"/>
      <c r="N167" s="63"/>
      <c r="O167" s="10"/>
      <c r="P167" s="10"/>
      <c r="Q167" s="10"/>
      <c r="R167" s="10"/>
      <c r="S167" s="10"/>
      <c r="T167" s="10"/>
      <c r="U167" s="10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22.5" customHeight="1" x14ac:dyDescent="0.25">
      <c r="A168" s="41" t="s">
        <v>12</v>
      </c>
      <c r="B168" s="17">
        <f>SUM(B169:B172)</f>
        <v>98336</v>
      </c>
      <c r="C168" s="17">
        <f>SUM(C169:C172)</f>
        <v>805</v>
      </c>
      <c r="D168" s="26">
        <f t="shared" ref="D168:I168" si="50">SUM(D169:D172)</f>
        <v>805</v>
      </c>
      <c r="E168" s="17">
        <f t="shared" si="50"/>
        <v>49454</v>
      </c>
      <c r="F168" s="26">
        <f t="shared" si="50"/>
        <v>38629</v>
      </c>
      <c r="G168" s="17">
        <f t="shared" si="50"/>
        <v>1067</v>
      </c>
      <c r="H168" s="17">
        <f t="shared" si="50"/>
        <v>1067</v>
      </c>
      <c r="I168" s="26">
        <f t="shared" si="50"/>
        <v>10253</v>
      </c>
      <c r="K168" s="10"/>
      <c r="L168" s="63"/>
      <c r="M168" s="10"/>
      <c r="N168" s="10"/>
      <c r="O168" s="10"/>
      <c r="P168" s="10"/>
      <c r="Q168" s="10"/>
      <c r="R168" s="10"/>
      <c r="S168" s="10"/>
      <c r="T168" s="10"/>
      <c r="U168" s="10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20.100000000000001" customHeight="1" x14ac:dyDescent="0.25">
      <c r="A169" s="42" t="s">
        <v>13</v>
      </c>
      <c r="B169" s="29">
        <f>+E169+F169+I169</f>
        <v>13820</v>
      </c>
      <c r="C169" s="12">
        <v>73</v>
      </c>
      <c r="D169" s="13">
        <v>73</v>
      </c>
      <c r="E169" s="12">
        <v>1337</v>
      </c>
      <c r="F169" s="13">
        <v>12099</v>
      </c>
      <c r="G169" s="12">
        <v>40</v>
      </c>
      <c r="H169" s="12">
        <v>40</v>
      </c>
      <c r="I169" s="13">
        <v>384</v>
      </c>
      <c r="K169" s="10"/>
      <c r="L169" s="63"/>
      <c r="M169" s="10"/>
      <c r="N169" s="10"/>
      <c r="O169" s="10"/>
      <c r="P169" s="10"/>
      <c r="Q169" s="10"/>
      <c r="R169" s="10"/>
      <c r="S169" s="10"/>
      <c r="T169" s="10"/>
      <c r="U169" s="10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20.100000000000001" customHeight="1" x14ac:dyDescent="0.25">
      <c r="A170" s="42" t="s">
        <v>32</v>
      </c>
      <c r="B170" s="17">
        <f>+E170+F170+I170</f>
        <v>24005</v>
      </c>
      <c r="C170" s="12">
        <v>168</v>
      </c>
      <c r="D170" s="13">
        <v>168</v>
      </c>
      <c r="E170" s="12">
        <v>10929</v>
      </c>
      <c r="F170" s="13">
        <v>12525</v>
      </c>
      <c r="G170" s="12">
        <v>80</v>
      </c>
      <c r="H170" s="12">
        <v>80</v>
      </c>
      <c r="I170" s="13">
        <v>551</v>
      </c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20.100000000000001" customHeight="1" x14ac:dyDescent="0.25">
      <c r="A171" s="42" t="s">
        <v>31</v>
      </c>
      <c r="B171" s="17">
        <f>+E171+F171+I171</f>
        <v>26302</v>
      </c>
      <c r="C171" s="12">
        <v>237</v>
      </c>
      <c r="D171" s="13">
        <v>237</v>
      </c>
      <c r="E171" s="12">
        <v>16361</v>
      </c>
      <c r="F171" s="61">
        <v>9524</v>
      </c>
      <c r="G171" s="12">
        <v>81</v>
      </c>
      <c r="H171" s="12">
        <v>81</v>
      </c>
      <c r="I171" s="13">
        <v>417</v>
      </c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20.100000000000001" customHeight="1" x14ac:dyDescent="0.25">
      <c r="A172" s="42" t="s">
        <v>39</v>
      </c>
      <c r="B172" s="17">
        <f>+E172+F172+I172</f>
        <v>34209</v>
      </c>
      <c r="C172" s="36">
        <v>327</v>
      </c>
      <c r="D172" s="35">
        <v>327</v>
      </c>
      <c r="E172" s="34">
        <v>20827</v>
      </c>
      <c r="F172" s="35">
        <v>4481</v>
      </c>
      <c r="G172" s="36">
        <v>866</v>
      </c>
      <c r="H172" s="36">
        <v>866</v>
      </c>
      <c r="I172" s="35">
        <v>8901</v>
      </c>
      <c r="K172" s="65"/>
      <c r="L172" s="65"/>
      <c r="M172" s="66"/>
      <c r="N172" s="66"/>
      <c r="O172" s="67"/>
      <c r="P172" s="67"/>
      <c r="Q172" s="67"/>
      <c r="R172" s="10"/>
      <c r="S172" s="10"/>
      <c r="T172" s="10"/>
      <c r="U172" s="10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27" customHeight="1" x14ac:dyDescent="0.25">
      <c r="A173" s="41" t="s">
        <v>20</v>
      </c>
      <c r="B173" s="17">
        <f>SUM(B174:B177)</f>
        <v>13961</v>
      </c>
      <c r="C173" s="17">
        <f>SUM(C174:C177)</f>
        <v>43</v>
      </c>
      <c r="D173" s="26">
        <f t="shared" ref="D173:I173" si="51">SUM(D174:D177)</f>
        <v>86</v>
      </c>
      <c r="E173" s="17">
        <f t="shared" si="51"/>
        <v>4058</v>
      </c>
      <c r="F173" s="26">
        <f t="shared" si="51"/>
        <v>8507</v>
      </c>
      <c r="G173" s="17">
        <f t="shared" si="51"/>
        <v>58</v>
      </c>
      <c r="H173" s="17">
        <f t="shared" si="51"/>
        <v>116</v>
      </c>
      <c r="I173" s="26">
        <f t="shared" si="51"/>
        <v>1396</v>
      </c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20.100000000000001" customHeight="1" x14ac:dyDescent="0.25">
      <c r="A174" s="42" t="s">
        <v>13</v>
      </c>
      <c r="B174" s="17">
        <f>+E174+F174+I174</f>
        <v>3013</v>
      </c>
      <c r="C174" s="12">
        <v>16</v>
      </c>
      <c r="D174" s="13">
        <v>32</v>
      </c>
      <c r="E174" s="12">
        <v>568</v>
      </c>
      <c r="F174" s="13">
        <v>2445</v>
      </c>
      <c r="G174" s="12">
        <v>0</v>
      </c>
      <c r="H174" s="12">
        <v>0</v>
      </c>
      <c r="I174" s="13">
        <v>0</v>
      </c>
      <c r="K174" s="10"/>
      <c r="L174" s="10"/>
      <c r="M174" s="10"/>
      <c r="N174" s="63"/>
      <c r="O174" s="10"/>
      <c r="P174" s="10"/>
      <c r="Q174" s="10"/>
      <c r="R174" s="10"/>
      <c r="S174" s="10"/>
      <c r="T174" s="10"/>
      <c r="U174" s="10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20.100000000000001" customHeight="1" x14ac:dyDescent="0.25">
      <c r="A175" s="42" t="s">
        <v>32</v>
      </c>
      <c r="B175" s="17">
        <f>+E175+F175+I175</f>
        <v>5664</v>
      </c>
      <c r="C175" s="12">
        <v>18</v>
      </c>
      <c r="D175" s="13">
        <v>36</v>
      </c>
      <c r="E175" s="12">
        <v>2052</v>
      </c>
      <c r="F175" s="13">
        <v>3612</v>
      </c>
      <c r="G175" s="12">
        <v>0</v>
      </c>
      <c r="H175" s="12">
        <v>0</v>
      </c>
      <c r="I175" s="13">
        <v>0</v>
      </c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20.100000000000001" customHeight="1" x14ac:dyDescent="0.25">
      <c r="A176" s="42" t="s">
        <v>31</v>
      </c>
      <c r="B176" s="17">
        <f>+E176+F176+I176</f>
        <v>1472</v>
      </c>
      <c r="C176" s="12">
        <v>1</v>
      </c>
      <c r="D176" s="13">
        <v>2</v>
      </c>
      <c r="E176" s="12">
        <v>93</v>
      </c>
      <c r="F176" s="13">
        <v>1379</v>
      </c>
      <c r="G176" s="12">
        <v>0</v>
      </c>
      <c r="H176" s="12">
        <v>0</v>
      </c>
      <c r="I176" s="13">
        <v>0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20.100000000000001" customHeight="1" x14ac:dyDescent="0.25">
      <c r="A177" s="42" t="s">
        <v>39</v>
      </c>
      <c r="B177" s="17">
        <f>+E177+F177+I177</f>
        <v>3812</v>
      </c>
      <c r="C177" s="36">
        <v>8</v>
      </c>
      <c r="D177" s="32">
        <v>16</v>
      </c>
      <c r="E177" s="36">
        <v>1345</v>
      </c>
      <c r="F177" s="32">
        <v>1071</v>
      </c>
      <c r="G177" s="36">
        <v>58</v>
      </c>
      <c r="H177" s="36">
        <v>116</v>
      </c>
      <c r="I177" s="48">
        <v>1396</v>
      </c>
      <c r="K177" s="67"/>
      <c r="L177" s="67"/>
      <c r="M177" s="67"/>
      <c r="N177" s="67"/>
      <c r="O177" s="67"/>
      <c r="P177" s="67"/>
      <c r="Q177" s="67"/>
      <c r="R177" s="10"/>
      <c r="S177" s="10"/>
      <c r="T177" s="10"/>
      <c r="U177" s="10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21" customHeight="1" x14ac:dyDescent="0.25">
      <c r="A178" s="41" t="s">
        <v>33</v>
      </c>
      <c r="B178" s="17">
        <f>SUM(B179:B182)</f>
        <v>44453</v>
      </c>
      <c r="C178" s="17">
        <f>SUM(C179:C182)</f>
        <v>42</v>
      </c>
      <c r="D178" s="26">
        <f t="shared" ref="D178:I178" si="52">SUM(D179:D182)</f>
        <v>261</v>
      </c>
      <c r="E178" s="17">
        <f t="shared" si="52"/>
        <v>8756</v>
      </c>
      <c r="F178" s="26">
        <f t="shared" si="52"/>
        <v>32271</v>
      </c>
      <c r="G178" s="17">
        <f t="shared" si="52"/>
        <v>71</v>
      </c>
      <c r="H178" s="17">
        <f t="shared" si="52"/>
        <v>520</v>
      </c>
      <c r="I178" s="26">
        <f t="shared" si="52"/>
        <v>3426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20.25" customHeight="1" x14ac:dyDescent="0.25">
      <c r="A179" s="42" t="s">
        <v>13</v>
      </c>
      <c r="B179" s="17">
        <f t="shared" ref="B179:B187" si="53">+E179+F179+I179</f>
        <v>14371</v>
      </c>
      <c r="C179" s="12">
        <v>19</v>
      </c>
      <c r="D179" s="13">
        <v>133</v>
      </c>
      <c r="E179" s="12">
        <v>1646</v>
      </c>
      <c r="F179" s="13">
        <v>12725</v>
      </c>
      <c r="G179" s="12">
        <v>0</v>
      </c>
      <c r="H179" s="12">
        <v>0</v>
      </c>
      <c r="I179" s="13">
        <v>0</v>
      </c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20.25" customHeight="1" x14ac:dyDescent="0.25">
      <c r="A180" s="42" t="s">
        <v>32</v>
      </c>
      <c r="B180" s="17">
        <f t="shared" si="53"/>
        <v>12271</v>
      </c>
      <c r="C180" s="12">
        <v>1</v>
      </c>
      <c r="D180" s="13">
        <v>6</v>
      </c>
      <c r="E180" s="12">
        <v>89</v>
      </c>
      <c r="F180" s="13">
        <v>12165</v>
      </c>
      <c r="G180" s="12">
        <v>2</v>
      </c>
      <c r="H180" s="12">
        <v>14</v>
      </c>
      <c r="I180" s="13">
        <v>17</v>
      </c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20.25" customHeight="1" x14ac:dyDescent="0.25">
      <c r="A181" s="42" t="s">
        <v>31</v>
      </c>
      <c r="B181" s="17">
        <f t="shared" si="53"/>
        <v>10201</v>
      </c>
      <c r="C181" s="12">
        <v>15</v>
      </c>
      <c r="D181" s="13">
        <v>72</v>
      </c>
      <c r="E181" s="12">
        <v>5211</v>
      </c>
      <c r="F181" s="13">
        <v>4928</v>
      </c>
      <c r="G181" s="12">
        <v>1</v>
      </c>
      <c r="H181" s="12">
        <v>4</v>
      </c>
      <c r="I181" s="13">
        <v>62</v>
      </c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20.25" customHeight="1" x14ac:dyDescent="0.25">
      <c r="A182" s="42" t="s">
        <v>39</v>
      </c>
      <c r="B182" s="17">
        <f t="shared" si="53"/>
        <v>7610</v>
      </c>
      <c r="C182" s="36">
        <v>7</v>
      </c>
      <c r="D182" s="32">
        <v>50</v>
      </c>
      <c r="E182" s="34">
        <v>1810</v>
      </c>
      <c r="F182" s="34">
        <v>2453</v>
      </c>
      <c r="G182" s="36">
        <v>68</v>
      </c>
      <c r="H182" s="36">
        <v>502</v>
      </c>
      <c r="I182" s="35">
        <v>3347</v>
      </c>
      <c r="K182" s="67"/>
      <c r="L182" s="67"/>
      <c r="M182" s="67"/>
      <c r="N182" s="67"/>
      <c r="O182" s="67"/>
      <c r="P182" s="67"/>
      <c r="Q182" s="67"/>
      <c r="R182" s="10"/>
      <c r="S182" s="10"/>
      <c r="T182" s="10"/>
      <c r="U182" s="10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20.25" customHeight="1" x14ac:dyDescent="0.25">
      <c r="A183" s="41" t="s">
        <v>14</v>
      </c>
      <c r="B183" s="17">
        <f>SUM(B184:B187)</f>
        <v>13218</v>
      </c>
      <c r="C183" s="17">
        <f>SUM(C184:C187)</f>
        <v>6</v>
      </c>
      <c r="D183" s="26">
        <f t="shared" ref="D183:I183" si="54">SUM(D184:D187)</f>
        <v>15</v>
      </c>
      <c r="E183" s="17">
        <f t="shared" si="54"/>
        <v>1688</v>
      </c>
      <c r="F183" s="26">
        <f>SUM(F184:F187)</f>
        <v>11213</v>
      </c>
      <c r="G183" s="17">
        <f t="shared" si="54"/>
        <v>3</v>
      </c>
      <c r="H183" s="17">
        <f t="shared" si="54"/>
        <v>5</v>
      </c>
      <c r="I183" s="26">
        <f t="shared" si="54"/>
        <v>317</v>
      </c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21.75" customHeight="1" x14ac:dyDescent="0.25">
      <c r="A184" s="42" t="s">
        <v>13</v>
      </c>
      <c r="B184" s="17">
        <f t="shared" si="53"/>
        <v>1087</v>
      </c>
      <c r="C184" s="12">
        <v>2</v>
      </c>
      <c r="D184" s="13">
        <v>10</v>
      </c>
      <c r="E184" s="12">
        <v>282</v>
      </c>
      <c r="F184" s="13">
        <v>605</v>
      </c>
      <c r="G184" s="12">
        <v>2</v>
      </c>
      <c r="H184" s="12">
        <v>2</v>
      </c>
      <c r="I184" s="13">
        <v>200</v>
      </c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21.75" customHeight="1" x14ac:dyDescent="0.25">
      <c r="A185" s="42" t="s">
        <v>32</v>
      </c>
      <c r="B185" s="17">
        <f t="shared" si="53"/>
        <v>3241</v>
      </c>
      <c r="C185" s="12">
        <v>1</v>
      </c>
      <c r="D185" s="13">
        <v>2</v>
      </c>
      <c r="E185" s="12">
        <v>81</v>
      </c>
      <c r="F185" s="13">
        <v>3160</v>
      </c>
      <c r="G185" s="12">
        <v>0</v>
      </c>
      <c r="H185" s="12">
        <v>0</v>
      </c>
      <c r="I185" s="13">
        <v>0</v>
      </c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21.75" customHeight="1" x14ac:dyDescent="0.25">
      <c r="A186" s="42" t="s">
        <v>31</v>
      </c>
      <c r="B186" s="17">
        <f t="shared" si="53"/>
        <v>4044</v>
      </c>
      <c r="C186" s="12">
        <v>1</v>
      </c>
      <c r="D186" s="13">
        <v>1</v>
      </c>
      <c r="E186" s="12">
        <v>1053</v>
      </c>
      <c r="F186" s="13">
        <v>2874</v>
      </c>
      <c r="G186" s="12">
        <v>1</v>
      </c>
      <c r="H186" s="12">
        <v>3</v>
      </c>
      <c r="I186" s="13">
        <v>117</v>
      </c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21.75" customHeight="1" x14ac:dyDescent="0.25">
      <c r="A187" s="42" t="s">
        <v>39</v>
      </c>
      <c r="B187" s="17">
        <f t="shared" si="53"/>
        <v>4846</v>
      </c>
      <c r="C187" s="36">
        <v>2</v>
      </c>
      <c r="D187" s="36">
        <v>2</v>
      </c>
      <c r="E187" s="36">
        <v>272</v>
      </c>
      <c r="F187" s="32">
        <v>4574</v>
      </c>
      <c r="G187" s="36">
        <v>0</v>
      </c>
      <c r="H187" s="36">
        <v>0</v>
      </c>
      <c r="I187" s="48">
        <v>0</v>
      </c>
      <c r="K187" s="67"/>
      <c r="L187" s="67"/>
      <c r="M187" s="67"/>
      <c r="N187" s="67"/>
      <c r="O187" s="67"/>
      <c r="P187" s="67"/>
      <c r="Q187" s="67"/>
      <c r="R187" s="10"/>
      <c r="S187" s="10"/>
      <c r="T187" s="10"/>
      <c r="U187" s="10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22.5" customHeight="1" x14ac:dyDescent="0.25">
      <c r="A188" s="41" t="s">
        <v>15</v>
      </c>
      <c r="B188" s="17">
        <f>SUM(B189:B192)</f>
        <v>22328</v>
      </c>
      <c r="C188" s="17">
        <f t="shared" ref="C188:I188" si="55">SUM(C189:C192)</f>
        <v>2</v>
      </c>
      <c r="D188" s="17">
        <f t="shared" si="55"/>
        <v>2</v>
      </c>
      <c r="E188" s="17">
        <f t="shared" si="55"/>
        <v>3164</v>
      </c>
      <c r="F188" s="17">
        <f t="shared" si="55"/>
        <v>17293</v>
      </c>
      <c r="G188" s="17">
        <f t="shared" si="55"/>
        <v>1</v>
      </c>
      <c r="H188" s="17">
        <f t="shared" si="55"/>
        <v>1</v>
      </c>
      <c r="I188" s="68">
        <f t="shared" si="55"/>
        <v>1871</v>
      </c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22.5" customHeight="1" x14ac:dyDescent="0.25">
      <c r="A189" s="42" t="s">
        <v>13</v>
      </c>
      <c r="B189" s="17">
        <f>+E189+F189+I189</f>
        <v>416</v>
      </c>
      <c r="C189" s="12">
        <v>0</v>
      </c>
      <c r="D189" s="13">
        <v>0</v>
      </c>
      <c r="E189" s="12">
        <v>0</v>
      </c>
      <c r="F189" s="13">
        <v>416</v>
      </c>
      <c r="G189" s="12">
        <v>0</v>
      </c>
      <c r="H189" s="12">
        <v>0</v>
      </c>
      <c r="I189" s="13">
        <v>0</v>
      </c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22.5" customHeight="1" x14ac:dyDescent="0.25">
      <c r="A190" s="42" t="s">
        <v>32</v>
      </c>
      <c r="B190" s="17">
        <f>+E190+F190+I190</f>
        <v>521</v>
      </c>
      <c r="C190" s="12">
        <v>1</v>
      </c>
      <c r="D190" s="13">
        <v>1</v>
      </c>
      <c r="E190" s="12">
        <v>105</v>
      </c>
      <c r="F190" s="13">
        <v>416</v>
      </c>
      <c r="G190" s="12">
        <v>0</v>
      </c>
      <c r="H190" s="12">
        <v>0</v>
      </c>
      <c r="I190" s="13">
        <v>0</v>
      </c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22.5" customHeight="1" x14ac:dyDescent="0.25">
      <c r="A191" s="42" t="s">
        <v>31</v>
      </c>
      <c r="B191" s="17">
        <f>+E191+F191+I191</f>
        <v>4016</v>
      </c>
      <c r="C191" s="12">
        <v>1</v>
      </c>
      <c r="D191" s="13">
        <v>1</v>
      </c>
      <c r="E191" s="12">
        <v>3059</v>
      </c>
      <c r="F191" s="13">
        <v>957</v>
      </c>
      <c r="G191" s="12">
        <v>0</v>
      </c>
      <c r="H191" s="12">
        <v>0</v>
      </c>
      <c r="I191" s="13">
        <v>0</v>
      </c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8.75" customHeight="1" x14ac:dyDescent="0.25">
      <c r="A192" s="42" t="s">
        <v>39</v>
      </c>
      <c r="B192" s="17">
        <f>+E192+F192+I192</f>
        <v>17375</v>
      </c>
      <c r="C192" s="12">
        <v>0</v>
      </c>
      <c r="D192" s="13">
        <v>0</v>
      </c>
      <c r="E192" s="12">
        <v>0</v>
      </c>
      <c r="F192" s="32">
        <v>15504</v>
      </c>
      <c r="G192" s="12">
        <v>1</v>
      </c>
      <c r="H192" s="12">
        <v>1</v>
      </c>
      <c r="I192" s="13">
        <v>1871</v>
      </c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8.95" customHeight="1" x14ac:dyDescent="0.25">
      <c r="A193" s="40" t="s">
        <v>49</v>
      </c>
      <c r="B193" s="17"/>
      <c r="C193" s="2"/>
      <c r="D193" s="25"/>
      <c r="E193" s="2"/>
      <c r="F193" s="25"/>
      <c r="G193" s="2"/>
      <c r="H193" s="2"/>
      <c r="I193" s="25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27" customHeight="1" x14ac:dyDescent="0.25">
      <c r="A194" s="41" t="s">
        <v>27</v>
      </c>
      <c r="B194" s="17">
        <f t="shared" ref="B194:I194" si="56">SUM(B195:B195)</f>
        <v>35</v>
      </c>
      <c r="C194" s="17">
        <f t="shared" si="56"/>
        <v>0</v>
      </c>
      <c r="D194" s="26">
        <f t="shared" si="56"/>
        <v>0</v>
      </c>
      <c r="E194" s="17">
        <f t="shared" si="56"/>
        <v>0</v>
      </c>
      <c r="F194" s="26">
        <f t="shared" si="56"/>
        <v>35</v>
      </c>
      <c r="G194" s="17">
        <f t="shared" si="56"/>
        <v>0</v>
      </c>
      <c r="H194" s="17">
        <f t="shared" si="56"/>
        <v>0</v>
      </c>
      <c r="I194" s="26">
        <f t="shared" si="56"/>
        <v>0</v>
      </c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21" customHeight="1" x14ac:dyDescent="0.25">
      <c r="A195" s="42" t="s">
        <v>13</v>
      </c>
      <c r="B195" s="17">
        <f>+E195+F195+I195</f>
        <v>35</v>
      </c>
      <c r="C195" s="12">
        <v>0</v>
      </c>
      <c r="D195" s="13">
        <v>0</v>
      </c>
      <c r="E195" s="12">
        <v>0</v>
      </c>
      <c r="F195" s="13">
        <v>35</v>
      </c>
      <c r="G195" s="12">
        <v>0</v>
      </c>
      <c r="H195" s="12">
        <v>0</v>
      </c>
      <c r="I195" s="13">
        <v>0</v>
      </c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27" customHeight="1" x14ac:dyDescent="0.25">
      <c r="A196" s="41" t="s">
        <v>16</v>
      </c>
      <c r="B196" s="17">
        <f t="shared" ref="B196:I196" si="57">SUM(B197:B198)</f>
        <v>91</v>
      </c>
      <c r="C196" s="15">
        <f t="shared" si="57"/>
        <v>0</v>
      </c>
      <c r="D196" s="16">
        <f t="shared" si="57"/>
        <v>0</v>
      </c>
      <c r="E196" s="15">
        <f t="shared" si="57"/>
        <v>0</v>
      </c>
      <c r="F196" s="16">
        <f t="shared" si="57"/>
        <v>91</v>
      </c>
      <c r="G196" s="29">
        <f t="shared" si="57"/>
        <v>0</v>
      </c>
      <c r="H196" s="29">
        <f t="shared" si="57"/>
        <v>0</v>
      </c>
      <c r="I196" s="33">
        <f t="shared" si="57"/>
        <v>0</v>
      </c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22.5" customHeight="1" x14ac:dyDescent="0.25">
      <c r="A197" s="42" t="s">
        <v>31</v>
      </c>
      <c r="B197" s="17">
        <f>+E197+F197+I197</f>
        <v>65</v>
      </c>
      <c r="C197" s="12">
        <v>0</v>
      </c>
      <c r="D197" s="13">
        <v>0</v>
      </c>
      <c r="E197" s="12">
        <v>0</v>
      </c>
      <c r="F197" s="13">
        <v>65</v>
      </c>
      <c r="G197" s="12">
        <v>0</v>
      </c>
      <c r="H197" s="12">
        <v>0</v>
      </c>
      <c r="I197" s="13">
        <v>0</v>
      </c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22.5" customHeight="1" x14ac:dyDescent="0.25">
      <c r="A198" s="42" t="s">
        <v>39</v>
      </c>
      <c r="B198" s="17">
        <f>+E198+F198+I198</f>
        <v>26</v>
      </c>
      <c r="C198" s="12">
        <v>0</v>
      </c>
      <c r="D198" s="13">
        <v>0</v>
      </c>
      <c r="E198" s="12">
        <v>0</v>
      </c>
      <c r="F198" s="13">
        <v>26</v>
      </c>
      <c r="G198" s="36">
        <v>0</v>
      </c>
      <c r="H198" s="36">
        <v>0</v>
      </c>
      <c r="I198" s="48">
        <v>0</v>
      </c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x14ac:dyDescent="0.25">
      <c r="A199" s="40" t="s">
        <v>28</v>
      </c>
      <c r="B199" s="17">
        <f t="shared" ref="B199:I199" si="58">B200+B205+B210+B215+B220+B225+B230+B235+B239+B244</f>
        <v>274401</v>
      </c>
      <c r="C199" s="17">
        <f t="shared" si="58"/>
        <v>2678</v>
      </c>
      <c r="D199" s="17">
        <f t="shared" si="58"/>
        <v>2841</v>
      </c>
      <c r="E199" s="17">
        <f t="shared" si="58"/>
        <v>131906</v>
      </c>
      <c r="F199" s="17">
        <f t="shared" si="58"/>
        <v>117370</v>
      </c>
      <c r="G199" s="17">
        <f t="shared" si="58"/>
        <v>3009</v>
      </c>
      <c r="H199" s="17">
        <f t="shared" si="58"/>
        <v>3096</v>
      </c>
      <c r="I199" s="26">
        <f t="shared" si="58"/>
        <v>25125</v>
      </c>
      <c r="K199" s="10"/>
      <c r="L199" s="63"/>
      <c r="M199" s="10"/>
      <c r="N199" s="10"/>
      <c r="O199" s="10"/>
      <c r="P199" s="10"/>
      <c r="Q199" s="10"/>
      <c r="R199" s="10"/>
      <c r="S199" s="10"/>
      <c r="T199" s="10"/>
      <c r="U199" s="10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27" customHeight="1" x14ac:dyDescent="0.25">
      <c r="A200" s="41" t="s">
        <v>12</v>
      </c>
      <c r="B200" s="17">
        <f>SUM(B201:B204)</f>
        <v>190597</v>
      </c>
      <c r="C200" s="17">
        <f>SUM(C201:C204)</f>
        <v>2649</v>
      </c>
      <c r="D200" s="26">
        <f t="shared" ref="D200:I200" si="59">SUM(D201:D204)</f>
        <v>2649</v>
      </c>
      <c r="E200" s="17">
        <f>SUM(E201:E204)</f>
        <v>96229</v>
      </c>
      <c r="F200" s="26">
        <f t="shared" si="59"/>
        <v>73197</v>
      </c>
      <c r="G200" s="17">
        <f t="shared" si="59"/>
        <v>2992</v>
      </c>
      <c r="H200" s="17">
        <f t="shared" si="59"/>
        <v>2992</v>
      </c>
      <c r="I200" s="26">
        <f t="shared" si="59"/>
        <v>21171</v>
      </c>
      <c r="J200" s="63"/>
      <c r="K200" s="63"/>
      <c r="L200" s="63"/>
      <c r="M200" s="63"/>
      <c r="N200" s="10"/>
      <c r="O200" s="10"/>
      <c r="P200" s="10"/>
      <c r="Q200" s="10"/>
      <c r="R200" s="10"/>
      <c r="S200" s="10"/>
      <c r="T200" s="10"/>
      <c r="U200" s="10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20.100000000000001" customHeight="1" x14ac:dyDescent="0.25">
      <c r="A201" s="42" t="s">
        <v>13</v>
      </c>
      <c r="B201" s="17">
        <f>+E201+F201+I201</f>
        <v>17027</v>
      </c>
      <c r="C201" s="2">
        <v>792</v>
      </c>
      <c r="D201" s="2">
        <v>792</v>
      </c>
      <c r="E201" s="2">
        <v>9706</v>
      </c>
      <c r="F201" s="2">
        <v>4548</v>
      </c>
      <c r="G201" s="2">
        <v>324</v>
      </c>
      <c r="H201" s="2">
        <v>324</v>
      </c>
      <c r="I201" s="25">
        <v>2773</v>
      </c>
      <c r="K201" s="63"/>
      <c r="L201" s="63"/>
      <c r="M201" s="10"/>
      <c r="N201" s="10"/>
      <c r="O201" s="10"/>
      <c r="P201" s="10"/>
      <c r="Q201" s="10"/>
      <c r="R201" s="10"/>
      <c r="S201" s="10"/>
      <c r="T201" s="10"/>
      <c r="U201" s="10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20.100000000000001" customHeight="1" x14ac:dyDescent="0.25">
      <c r="A202" s="42" t="s">
        <v>32</v>
      </c>
      <c r="B202" s="17">
        <f>+E202+F202+I202</f>
        <v>69879</v>
      </c>
      <c r="C202" s="2">
        <v>1056</v>
      </c>
      <c r="D202" s="2">
        <v>1056</v>
      </c>
      <c r="E202" s="2">
        <v>46810</v>
      </c>
      <c r="F202" s="2">
        <v>22069</v>
      </c>
      <c r="G202" s="2">
        <v>161</v>
      </c>
      <c r="H202" s="2">
        <v>161</v>
      </c>
      <c r="I202" s="25">
        <v>1000</v>
      </c>
      <c r="K202" s="10"/>
      <c r="L202" s="63"/>
      <c r="M202" s="10"/>
      <c r="N202" s="10"/>
      <c r="O202" s="10"/>
      <c r="P202" s="10"/>
      <c r="Q202" s="10"/>
      <c r="R202" s="10"/>
      <c r="S202" s="10"/>
      <c r="T202" s="10"/>
      <c r="U202" s="10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20.100000000000001" customHeight="1" x14ac:dyDescent="0.25">
      <c r="A203" s="42" t="s">
        <v>31</v>
      </c>
      <c r="B203" s="17">
        <f>+E203+F203+I203</f>
        <v>58905</v>
      </c>
      <c r="C203" s="2">
        <v>365</v>
      </c>
      <c r="D203" s="2">
        <v>365</v>
      </c>
      <c r="E203" s="2">
        <v>21051</v>
      </c>
      <c r="F203" s="2">
        <v>31987</v>
      </c>
      <c r="G203" s="2">
        <v>318</v>
      </c>
      <c r="H203" s="2">
        <v>318</v>
      </c>
      <c r="I203" s="25">
        <v>5867</v>
      </c>
      <c r="K203" s="63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20.100000000000001" customHeight="1" x14ac:dyDescent="0.25">
      <c r="A204" s="42" t="s">
        <v>39</v>
      </c>
      <c r="B204" s="17">
        <f>+E204+F204+I204</f>
        <v>44786</v>
      </c>
      <c r="C204" s="59">
        <v>436</v>
      </c>
      <c r="D204" s="59">
        <v>436</v>
      </c>
      <c r="E204" s="59">
        <v>18662</v>
      </c>
      <c r="F204" s="59">
        <v>14593</v>
      </c>
      <c r="G204" s="59">
        <v>2189</v>
      </c>
      <c r="H204" s="59">
        <v>2189</v>
      </c>
      <c r="I204" s="60">
        <v>11531</v>
      </c>
      <c r="K204" s="10"/>
      <c r="L204" s="10"/>
      <c r="M204" s="63"/>
      <c r="N204" s="10"/>
      <c r="O204" s="10"/>
      <c r="P204" s="10"/>
      <c r="Q204" s="10"/>
      <c r="R204" s="10"/>
      <c r="S204" s="10"/>
      <c r="T204" s="10"/>
      <c r="U204" s="10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20.100000000000001" customHeight="1" x14ac:dyDescent="0.25">
      <c r="A205" s="41" t="s">
        <v>20</v>
      </c>
      <c r="B205" s="17">
        <f>SUM(B206:B209)</f>
        <v>17</v>
      </c>
      <c r="C205" s="17">
        <f>SUM(C206:C209)</f>
        <v>0</v>
      </c>
      <c r="D205" s="26">
        <f t="shared" ref="D205:I205" si="60">SUM(D206:D209)</f>
        <v>0</v>
      </c>
      <c r="E205" s="17">
        <f t="shared" si="60"/>
        <v>0</v>
      </c>
      <c r="F205" s="26">
        <f t="shared" si="60"/>
        <v>17</v>
      </c>
      <c r="G205" s="17">
        <f t="shared" si="60"/>
        <v>0</v>
      </c>
      <c r="H205" s="17">
        <f t="shared" si="60"/>
        <v>0</v>
      </c>
      <c r="I205" s="26">
        <f t="shared" si="60"/>
        <v>0</v>
      </c>
      <c r="K205" s="10"/>
      <c r="L205" s="63"/>
      <c r="M205" s="10"/>
      <c r="N205" s="10"/>
      <c r="O205" s="10"/>
      <c r="P205" s="10"/>
      <c r="Q205" s="10"/>
      <c r="R205" s="10"/>
      <c r="S205" s="10"/>
      <c r="T205" s="10"/>
      <c r="U205" s="10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20.100000000000001" customHeight="1" x14ac:dyDescent="0.25">
      <c r="A206" s="42" t="s">
        <v>13</v>
      </c>
      <c r="B206" s="17">
        <f>+E206+F206+I206</f>
        <v>3</v>
      </c>
      <c r="C206" s="2">
        <v>0</v>
      </c>
      <c r="D206" s="2">
        <v>0</v>
      </c>
      <c r="E206" s="2">
        <v>0</v>
      </c>
      <c r="F206" s="2">
        <v>3</v>
      </c>
      <c r="G206" s="2">
        <v>0</v>
      </c>
      <c r="H206" s="2">
        <v>0</v>
      </c>
      <c r="I206" s="25">
        <v>0</v>
      </c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20.100000000000001" customHeight="1" x14ac:dyDescent="0.25">
      <c r="A207" s="42" t="s">
        <v>32</v>
      </c>
      <c r="B207" s="17">
        <f>+E207+F207+I207</f>
        <v>6</v>
      </c>
      <c r="C207" s="2">
        <v>0</v>
      </c>
      <c r="D207" s="2">
        <v>0</v>
      </c>
      <c r="E207" s="2">
        <v>0</v>
      </c>
      <c r="F207" s="2">
        <v>6</v>
      </c>
      <c r="G207" s="2">
        <v>0</v>
      </c>
      <c r="H207" s="2">
        <v>0</v>
      </c>
      <c r="I207" s="25">
        <v>0</v>
      </c>
      <c r="K207" s="10"/>
      <c r="L207" s="10"/>
      <c r="M207" s="63"/>
      <c r="N207" s="10"/>
      <c r="O207" s="10"/>
      <c r="P207" s="10"/>
      <c r="Q207" s="10"/>
      <c r="R207" s="10"/>
      <c r="S207" s="10"/>
      <c r="T207" s="10"/>
      <c r="U207" s="10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20.100000000000001" customHeight="1" x14ac:dyDescent="0.25">
      <c r="A208" s="42" t="s">
        <v>31</v>
      </c>
      <c r="B208" s="28">
        <f>+E208+F208+I208</f>
        <v>2</v>
      </c>
      <c r="C208" s="2">
        <v>0</v>
      </c>
      <c r="D208" s="2">
        <v>0</v>
      </c>
      <c r="E208" s="2">
        <v>0</v>
      </c>
      <c r="F208" s="2">
        <v>2</v>
      </c>
      <c r="G208" s="2">
        <v>0</v>
      </c>
      <c r="H208" s="2">
        <v>0</v>
      </c>
      <c r="I208" s="25">
        <v>0</v>
      </c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20.100000000000001" customHeight="1" x14ac:dyDescent="0.25">
      <c r="A209" s="42" t="s">
        <v>39</v>
      </c>
      <c r="B209" s="28">
        <f>+E209+F209+I209</f>
        <v>6</v>
      </c>
      <c r="C209" s="2">
        <v>0</v>
      </c>
      <c r="D209" s="2">
        <v>0</v>
      </c>
      <c r="E209" s="2">
        <v>0</v>
      </c>
      <c r="F209" s="25">
        <v>6</v>
      </c>
      <c r="G209" s="2">
        <v>0</v>
      </c>
      <c r="H209" s="2">
        <v>0</v>
      </c>
      <c r="I209" s="25">
        <v>0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20.100000000000001" customHeight="1" x14ac:dyDescent="0.25">
      <c r="A210" s="41" t="s">
        <v>33</v>
      </c>
      <c r="B210" s="17">
        <f>SUM(B211:B214)</f>
        <v>3462</v>
      </c>
      <c r="C210" s="17">
        <f>SUM(C211:C214)</f>
        <v>2</v>
      </c>
      <c r="D210" s="26">
        <f t="shared" ref="D210:I210" si="61">SUM(D211:D214)</f>
        <v>64</v>
      </c>
      <c r="E210" s="17">
        <f t="shared" si="61"/>
        <v>1766</v>
      </c>
      <c r="F210" s="26">
        <f t="shared" si="61"/>
        <v>1176</v>
      </c>
      <c r="G210" s="17">
        <f t="shared" si="61"/>
        <v>2</v>
      </c>
      <c r="H210" s="17">
        <f t="shared" si="61"/>
        <v>64</v>
      </c>
      <c r="I210" s="26">
        <f t="shared" si="61"/>
        <v>520</v>
      </c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20.100000000000001" customHeight="1" x14ac:dyDescent="0.25">
      <c r="A211" s="42" t="s">
        <v>13</v>
      </c>
      <c r="B211" s="17">
        <f>+E211+F211+I211</f>
        <v>1766</v>
      </c>
      <c r="C211" s="2">
        <v>2</v>
      </c>
      <c r="D211" s="2">
        <v>64</v>
      </c>
      <c r="E211" s="2">
        <v>1766</v>
      </c>
      <c r="F211" s="2">
        <v>0</v>
      </c>
      <c r="G211" s="2">
        <v>0</v>
      </c>
      <c r="H211" s="2">
        <v>0</v>
      </c>
      <c r="I211" s="25">
        <v>0</v>
      </c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20.100000000000001" customHeight="1" x14ac:dyDescent="0.25">
      <c r="A212" s="42" t="s">
        <v>32</v>
      </c>
      <c r="B212" s="17">
        <f>+E212+F212+I212</f>
        <v>830</v>
      </c>
      <c r="C212" s="2">
        <v>0</v>
      </c>
      <c r="D212" s="2">
        <v>0</v>
      </c>
      <c r="E212" s="2">
        <v>0</v>
      </c>
      <c r="F212" s="2">
        <v>830</v>
      </c>
      <c r="G212" s="2">
        <v>0</v>
      </c>
      <c r="H212" s="2">
        <v>0</v>
      </c>
      <c r="I212" s="25">
        <v>0</v>
      </c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20.100000000000001" customHeight="1" x14ac:dyDescent="0.25">
      <c r="A213" s="42" t="s">
        <v>31</v>
      </c>
      <c r="B213" s="17">
        <f>+E213+F213+I213</f>
        <v>346</v>
      </c>
      <c r="C213" s="2">
        <v>0</v>
      </c>
      <c r="D213" s="2">
        <v>0</v>
      </c>
      <c r="E213" s="2">
        <v>0</v>
      </c>
      <c r="F213" s="2">
        <v>346</v>
      </c>
      <c r="G213" s="2">
        <v>0</v>
      </c>
      <c r="H213" s="2">
        <v>0</v>
      </c>
      <c r="I213" s="25">
        <v>0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20.100000000000001" customHeight="1" x14ac:dyDescent="0.25">
      <c r="A214" s="42" t="s">
        <v>39</v>
      </c>
      <c r="B214" s="17">
        <f>+E214+F214+I214</f>
        <v>520</v>
      </c>
      <c r="C214" s="2">
        <v>0</v>
      </c>
      <c r="D214" s="25">
        <v>0</v>
      </c>
      <c r="E214" s="2">
        <v>0</v>
      </c>
      <c r="F214" s="25">
        <v>0</v>
      </c>
      <c r="G214" s="58">
        <v>2</v>
      </c>
      <c r="H214" s="58">
        <v>64</v>
      </c>
      <c r="I214" s="56">
        <v>520</v>
      </c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27" customHeight="1" x14ac:dyDescent="0.25">
      <c r="A215" s="41" t="s">
        <v>14</v>
      </c>
      <c r="B215" s="17">
        <f>SUM(B216:B219)</f>
        <v>24185</v>
      </c>
      <c r="C215" s="17">
        <f>SUM(C216:C219)</f>
        <v>17</v>
      </c>
      <c r="D215" s="26">
        <f t="shared" ref="D215:I215" si="62">SUM(D216:D219)</f>
        <v>84</v>
      </c>
      <c r="E215" s="17">
        <f t="shared" si="62"/>
        <v>12684</v>
      </c>
      <c r="F215" s="26">
        <f t="shared" si="62"/>
        <v>9069</v>
      </c>
      <c r="G215" s="17">
        <f t="shared" si="62"/>
        <v>8</v>
      </c>
      <c r="H215" s="17">
        <f t="shared" si="62"/>
        <v>25</v>
      </c>
      <c r="I215" s="26">
        <f t="shared" si="62"/>
        <v>2432</v>
      </c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8.95" customHeight="1" x14ac:dyDescent="0.25">
      <c r="A216" s="42" t="s">
        <v>13</v>
      </c>
      <c r="B216" s="17">
        <f>+E216+F216+I216</f>
        <v>3936</v>
      </c>
      <c r="C216" s="2">
        <v>4</v>
      </c>
      <c r="D216" s="2">
        <v>18</v>
      </c>
      <c r="E216" s="2">
        <v>2603</v>
      </c>
      <c r="F216" s="2">
        <v>964</v>
      </c>
      <c r="G216" s="2">
        <v>1</v>
      </c>
      <c r="H216" s="2">
        <v>1</v>
      </c>
      <c r="I216" s="25">
        <v>369</v>
      </c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8.95" customHeight="1" x14ac:dyDescent="0.25">
      <c r="A217" s="42" t="s">
        <v>32</v>
      </c>
      <c r="B217" s="17">
        <f>+E217+F217+I217</f>
        <v>4762</v>
      </c>
      <c r="C217" s="2">
        <v>3</v>
      </c>
      <c r="D217" s="2">
        <v>5</v>
      </c>
      <c r="E217" s="2">
        <v>1182</v>
      </c>
      <c r="F217" s="2">
        <v>3348</v>
      </c>
      <c r="G217" s="2">
        <v>1</v>
      </c>
      <c r="H217" s="2">
        <v>3</v>
      </c>
      <c r="I217" s="25">
        <v>232</v>
      </c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8.95" customHeight="1" x14ac:dyDescent="0.25">
      <c r="A218" s="42" t="s">
        <v>31</v>
      </c>
      <c r="B218" s="17">
        <f>+E218+F218+I218</f>
        <v>7638</v>
      </c>
      <c r="C218" s="2">
        <v>4</v>
      </c>
      <c r="D218" s="2">
        <v>40</v>
      </c>
      <c r="E218" s="2">
        <v>5120</v>
      </c>
      <c r="F218" s="2">
        <v>2288</v>
      </c>
      <c r="G218" s="2">
        <v>1</v>
      </c>
      <c r="H218" s="2">
        <v>1</v>
      </c>
      <c r="I218" s="25">
        <v>230</v>
      </c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8.95" customHeight="1" x14ac:dyDescent="0.25">
      <c r="A219" s="42" t="s">
        <v>39</v>
      </c>
      <c r="B219" s="17">
        <f>+E219+F219+I219</f>
        <v>7849</v>
      </c>
      <c r="C219" s="55">
        <v>6</v>
      </c>
      <c r="D219" s="57">
        <v>21</v>
      </c>
      <c r="E219" s="58">
        <v>3779</v>
      </c>
      <c r="F219" s="25">
        <v>2469</v>
      </c>
      <c r="G219" s="55">
        <v>5</v>
      </c>
      <c r="H219" s="55">
        <v>20</v>
      </c>
      <c r="I219" s="56">
        <v>1601</v>
      </c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27" customHeight="1" x14ac:dyDescent="0.25">
      <c r="A220" s="41" t="s">
        <v>15</v>
      </c>
      <c r="B220" s="17">
        <f>SUM(B221:B224)</f>
        <v>4679</v>
      </c>
      <c r="C220" s="17">
        <f t="shared" ref="C220:I220" si="63">SUM(C221:C224)</f>
        <v>3</v>
      </c>
      <c r="D220" s="17">
        <f t="shared" si="63"/>
        <v>9</v>
      </c>
      <c r="E220" s="17">
        <f t="shared" si="63"/>
        <v>1893</v>
      </c>
      <c r="F220" s="17">
        <f t="shared" si="63"/>
        <v>2786</v>
      </c>
      <c r="G220" s="17">
        <f t="shared" si="63"/>
        <v>0</v>
      </c>
      <c r="H220" s="17">
        <f t="shared" si="63"/>
        <v>0</v>
      </c>
      <c r="I220" s="68">
        <f t="shared" si="63"/>
        <v>0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8.75" customHeight="1" x14ac:dyDescent="0.25">
      <c r="A221" s="42" t="s">
        <v>13</v>
      </c>
      <c r="B221" s="17">
        <f>+E221+F221+I221</f>
        <v>555</v>
      </c>
      <c r="C221" s="2">
        <v>1</v>
      </c>
      <c r="D221" s="2">
        <v>6</v>
      </c>
      <c r="E221" s="2">
        <v>555</v>
      </c>
      <c r="F221" s="2">
        <v>0</v>
      </c>
      <c r="G221" s="2">
        <v>0</v>
      </c>
      <c r="H221" s="2">
        <v>0</v>
      </c>
      <c r="I221" s="25">
        <v>0</v>
      </c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8" customHeight="1" x14ac:dyDescent="0.25">
      <c r="A222" s="42" t="s">
        <v>32</v>
      </c>
      <c r="B222" s="17">
        <f>+E222+F222+I222</f>
        <v>2220</v>
      </c>
      <c r="C222" s="2">
        <v>0</v>
      </c>
      <c r="D222" s="2">
        <v>0</v>
      </c>
      <c r="E222" s="2">
        <v>0</v>
      </c>
      <c r="F222" s="2">
        <v>2220</v>
      </c>
      <c r="G222" s="2">
        <v>0</v>
      </c>
      <c r="H222" s="2">
        <v>0</v>
      </c>
      <c r="I222" s="25">
        <v>0</v>
      </c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8" customHeight="1" x14ac:dyDescent="0.25">
      <c r="A223" s="42" t="s">
        <v>31</v>
      </c>
      <c r="B223" s="17">
        <f>+E223+F223+I223</f>
        <v>1008</v>
      </c>
      <c r="C223" s="2">
        <v>1</v>
      </c>
      <c r="D223" s="2">
        <v>2</v>
      </c>
      <c r="E223" s="2">
        <v>638</v>
      </c>
      <c r="F223" s="2">
        <v>370</v>
      </c>
      <c r="G223" s="2">
        <v>0</v>
      </c>
      <c r="H223" s="2">
        <v>0</v>
      </c>
      <c r="I223" s="25">
        <v>0</v>
      </c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8" customHeight="1" x14ac:dyDescent="0.25">
      <c r="A224" s="42" t="s">
        <v>39</v>
      </c>
      <c r="B224" s="17">
        <f>+E224+F224+I224</f>
        <v>896</v>
      </c>
      <c r="C224" s="2">
        <v>1</v>
      </c>
      <c r="D224" s="2">
        <v>1</v>
      </c>
      <c r="E224" s="2">
        <v>700</v>
      </c>
      <c r="F224" s="2">
        <v>196</v>
      </c>
      <c r="G224" s="2">
        <v>0</v>
      </c>
      <c r="H224" s="2">
        <v>0</v>
      </c>
      <c r="I224" s="25">
        <v>0</v>
      </c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27" customHeight="1" x14ac:dyDescent="0.25">
      <c r="A225" s="41" t="s">
        <v>40</v>
      </c>
      <c r="B225" s="17">
        <f>SUM(B226:B229)</f>
        <v>2091</v>
      </c>
      <c r="C225" s="17">
        <f t="shared" ref="C225:I225" si="64">SUM(C226:C229)</f>
        <v>1</v>
      </c>
      <c r="D225" s="17">
        <f t="shared" si="64"/>
        <v>10</v>
      </c>
      <c r="E225" s="17">
        <f t="shared" si="64"/>
        <v>1275</v>
      </c>
      <c r="F225" s="17">
        <f t="shared" si="64"/>
        <v>672</v>
      </c>
      <c r="G225" s="17">
        <f t="shared" si="64"/>
        <v>1</v>
      </c>
      <c r="H225" s="17">
        <f t="shared" si="64"/>
        <v>1</v>
      </c>
      <c r="I225" s="68">
        <f t="shared" si="64"/>
        <v>144</v>
      </c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27" customHeight="1" x14ac:dyDescent="0.25">
      <c r="A226" s="42" t="s">
        <v>13</v>
      </c>
      <c r="B226" s="17">
        <f>+E226+F226+I226</f>
        <v>96</v>
      </c>
      <c r="C226" s="2">
        <v>0</v>
      </c>
      <c r="D226" s="2">
        <v>0</v>
      </c>
      <c r="E226" s="2">
        <v>0</v>
      </c>
      <c r="F226" s="2">
        <v>96</v>
      </c>
      <c r="G226" s="2">
        <v>0</v>
      </c>
      <c r="H226" s="2">
        <v>0</v>
      </c>
      <c r="I226" s="25">
        <v>0</v>
      </c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8" customHeight="1" x14ac:dyDescent="0.25">
      <c r="A227" s="42" t="s">
        <v>32</v>
      </c>
      <c r="B227" s="17">
        <f>+E227+F227+I227</f>
        <v>384</v>
      </c>
      <c r="C227" s="2">
        <v>0</v>
      </c>
      <c r="D227" s="2">
        <v>0</v>
      </c>
      <c r="E227" s="2">
        <v>0</v>
      </c>
      <c r="F227" s="2">
        <v>384</v>
      </c>
      <c r="G227" s="2">
        <v>0</v>
      </c>
      <c r="H227" s="2">
        <v>0</v>
      </c>
      <c r="I227" s="25">
        <v>0</v>
      </c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8" customHeight="1" x14ac:dyDescent="0.25">
      <c r="A228" s="42" t="s">
        <v>31</v>
      </c>
      <c r="B228" s="17">
        <f>+E228+F228+I228</f>
        <v>192</v>
      </c>
      <c r="C228" s="2">
        <v>0</v>
      </c>
      <c r="D228" s="2">
        <v>0</v>
      </c>
      <c r="E228" s="2">
        <v>0</v>
      </c>
      <c r="F228" s="2">
        <v>192</v>
      </c>
      <c r="G228" s="2">
        <v>0</v>
      </c>
      <c r="H228" s="2">
        <v>0</v>
      </c>
      <c r="I228" s="25">
        <v>0</v>
      </c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8" customHeight="1" x14ac:dyDescent="0.25">
      <c r="A229" s="42" t="s">
        <v>39</v>
      </c>
      <c r="B229" s="17">
        <f>+E229+F229+I229</f>
        <v>1419</v>
      </c>
      <c r="C229" s="2">
        <v>1</v>
      </c>
      <c r="D229" s="25">
        <v>10</v>
      </c>
      <c r="E229" s="2">
        <v>1275</v>
      </c>
      <c r="F229" s="25">
        <v>0</v>
      </c>
      <c r="G229" s="55">
        <v>1</v>
      </c>
      <c r="H229" s="55">
        <v>1</v>
      </c>
      <c r="I229" s="56">
        <v>144</v>
      </c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27" customHeight="1" x14ac:dyDescent="0.25">
      <c r="A230" s="41" t="s">
        <v>16</v>
      </c>
      <c r="B230" s="17">
        <f>SUM(B231:B234)</f>
        <v>5347</v>
      </c>
      <c r="C230" s="17">
        <f>SUM(C231:C234)</f>
        <v>2</v>
      </c>
      <c r="D230" s="26">
        <f t="shared" ref="D230:I230" si="65">SUM(D231:D234)</f>
        <v>2</v>
      </c>
      <c r="E230" s="17">
        <f t="shared" si="65"/>
        <v>3914</v>
      </c>
      <c r="F230" s="26">
        <f t="shared" si="65"/>
        <v>775</v>
      </c>
      <c r="G230" s="17">
        <f t="shared" si="65"/>
        <v>3</v>
      </c>
      <c r="H230" s="17">
        <f t="shared" si="65"/>
        <v>6</v>
      </c>
      <c r="I230" s="26">
        <f t="shared" si="65"/>
        <v>658</v>
      </c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21.75" customHeight="1" x14ac:dyDescent="0.25">
      <c r="A231" s="42" t="s">
        <v>13</v>
      </c>
      <c r="B231" s="17">
        <f>+E231+F231+I231</f>
        <v>332</v>
      </c>
      <c r="C231" s="2">
        <v>0</v>
      </c>
      <c r="D231" s="2">
        <v>0</v>
      </c>
      <c r="E231" s="2">
        <v>0</v>
      </c>
      <c r="F231" s="2">
        <v>328</v>
      </c>
      <c r="G231" s="2">
        <v>2</v>
      </c>
      <c r="H231" s="2">
        <v>5</v>
      </c>
      <c r="I231" s="25">
        <v>4</v>
      </c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21.75" customHeight="1" x14ac:dyDescent="0.25">
      <c r="A232" s="42" t="s">
        <v>32</v>
      </c>
      <c r="B232" s="17">
        <f>+E232+F232+I232</f>
        <v>216</v>
      </c>
      <c r="C232" s="2">
        <v>0</v>
      </c>
      <c r="D232" s="2">
        <v>0</v>
      </c>
      <c r="E232" s="2">
        <v>0</v>
      </c>
      <c r="F232" s="2">
        <v>216</v>
      </c>
      <c r="G232" s="2">
        <v>0</v>
      </c>
      <c r="H232" s="2">
        <v>0</v>
      </c>
      <c r="I232" s="25">
        <v>0</v>
      </c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21.75" customHeight="1" x14ac:dyDescent="0.25">
      <c r="A233" s="42" t="s">
        <v>31</v>
      </c>
      <c r="B233" s="17">
        <f>+E233+F233+I233</f>
        <v>3845</v>
      </c>
      <c r="C233" s="2">
        <v>1</v>
      </c>
      <c r="D233" s="2">
        <v>1</v>
      </c>
      <c r="E233" s="2">
        <v>3706</v>
      </c>
      <c r="F233" s="2">
        <v>139</v>
      </c>
      <c r="G233" s="2">
        <v>0</v>
      </c>
      <c r="H233" s="2">
        <v>0</v>
      </c>
      <c r="I233" s="25">
        <v>0</v>
      </c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21.75" customHeight="1" x14ac:dyDescent="0.25">
      <c r="A234" s="42" t="s">
        <v>39</v>
      </c>
      <c r="B234" s="17">
        <f>+E234+F234+I234</f>
        <v>954</v>
      </c>
      <c r="C234" s="2">
        <v>1</v>
      </c>
      <c r="D234" s="25">
        <v>1</v>
      </c>
      <c r="E234" s="2">
        <v>208</v>
      </c>
      <c r="F234" s="25">
        <v>92</v>
      </c>
      <c r="G234" s="58">
        <v>1</v>
      </c>
      <c r="H234" s="58">
        <v>1</v>
      </c>
      <c r="I234" s="56">
        <v>654</v>
      </c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27" customHeight="1" x14ac:dyDescent="0.25">
      <c r="A235" s="41" t="s">
        <v>17</v>
      </c>
      <c r="B235" s="17">
        <f t="shared" ref="B235:I235" si="66">SUM(B236:B237)</f>
        <v>57</v>
      </c>
      <c r="C235" s="17">
        <f t="shared" si="66"/>
        <v>0</v>
      </c>
      <c r="D235" s="26">
        <f t="shared" si="66"/>
        <v>0</v>
      </c>
      <c r="E235" s="17">
        <f t="shared" si="66"/>
        <v>0</v>
      </c>
      <c r="F235" s="26">
        <f t="shared" si="66"/>
        <v>9</v>
      </c>
      <c r="G235" s="17">
        <f t="shared" si="66"/>
        <v>2</v>
      </c>
      <c r="H235" s="17">
        <f t="shared" si="66"/>
        <v>5</v>
      </c>
      <c r="I235" s="26">
        <f t="shared" si="66"/>
        <v>48</v>
      </c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8.95" customHeight="1" x14ac:dyDescent="0.25">
      <c r="A236" s="42" t="s">
        <v>13</v>
      </c>
      <c r="B236" s="17">
        <f>+E236+F236+I236</f>
        <v>53</v>
      </c>
      <c r="C236" s="2">
        <v>0</v>
      </c>
      <c r="D236" s="2">
        <v>0</v>
      </c>
      <c r="E236" s="2">
        <v>0</v>
      </c>
      <c r="F236" s="2">
        <v>9</v>
      </c>
      <c r="G236" s="2">
        <v>1</v>
      </c>
      <c r="H236" s="2">
        <v>4</v>
      </c>
      <c r="I236" s="25">
        <v>44</v>
      </c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8.95" customHeight="1" x14ac:dyDescent="0.25">
      <c r="A237" s="42" t="s">
        <v>32</v>
      </c>
      <c r="B237" s="17">
        <f>+E237+F237+I237</f>
        <v>4</v>
      </c>
      <c r="C237" s="2">
        <v>0</v>
      </c>
      <c r="D237" s="2">
        <v>0</v>
      </c>
      <c r="E237" s="2">
        <v>0</v>
      </c>
      <c r="F237" s="2">
        <v>0</v>
      </c>
      <c r="G237" s="2">
        <v>1</v>
      </c>
      <c r="H237" s="2">
        <v>1</v>
      </c>
      <c r="I237" s="25">
        <v>4</v>
      </c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8.95" customHeight="1" x14ac:dyDescent="0.25">
      <c r="A238" s="40" t="s">
        <v>50</v>
      </c>
      <c r="B238" s="17"/>
      <c r="C238" s="2"/>
      <c r="D238" s="25"/>
      <c r="E238" s="2"/>
      <c r="F238" s="25"/>
      <c r="G238" s="2"/>
      <c r="H238" s="2"/>
      <c r="I238" s="25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27" customHeight="1" x14ac:dyDescent="0.25">
      <c r="A239" s="41" t="s">
        <v>18</v>
      </c>
      <c r="B239" s="17">
        <f>SUM(B240:B243)</f>
        <v>19775</v>
      </c>
      <c r="C239" s="17">
        <f>SUM(C240:C243)</f>
        <v>1</v>
      </c>
      <c r="D239" s="26">
        <f t="shared" ref="D239:I239" si="67">SUM(D240:D243)</f>
        <v>3</v>
      </c>
      <c r="E239" s="17">
        <f t="shared" si="67"/>
        <v>3435</v>
      </c>
      <c r="F239" s="26">
        <f t="shared" si="67"/>
        <v>16188</v>
      </c>
      <c r="G239" s="17">
        <f t="shared" si="67"/>
        <v>1</v>
      </c>
      <c r="H239" s="17">
        <f t="shared" si="67"/>
        <v>3</v>
      </c>
      <c r="I239" s="26">
        <f t="shared" si="67"/>
        <v>152</v>
      </c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8.95" customHeight="1" x14ac:dyDescent="0.25">
      <c r="A240" s="42" t="s">
        <v>13</v>
      </c>
      <c r="B240" s="17">
        <f>+E240+F240+I240</f>
        <v>3435</v>
      </c>
      <c r="C240" s="2">
        <v>1</v>
      </c>
      <c r="D240" s="2">
        <v>3</v>
      </c>
      <c r="E240" s="2">
        <v>3435</v>
      </c>
      <c r="F240" s="2">
        <v>0</v>
      </c>
      <c r="G240" s="2">
        <v>0</v>
      </c>
      <c r="H240" s="2">
        <v>0</v>
      </c>
      <c r="I240" s="25">
        <v>0</v>
      </c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8.95" customHeight="1" x14ac:dyDescent="0.25">
      <c r="A241" s="42" t="s">
        <v>32</v>
      </c>
      <c r="B241" s="17">
        <f>+E241+F241+I241</f>
        <v>3308</v>
      </c>
      <c r="C241" s="2">
        <v>0</v>
      </c>
      <c r="D241" s="2">
        <v>0</v>
      </c>
      <c r="E241" s="2">
        <v>0</v>
      </c>
      <c r="F241" s="2">
        <v>3308</v>
      </c>
      <c r="G241" s="2">
        <v>0</v>
      </c>
      <c r="H241" s="2">
        <v>0</v>
      </c>
      <c r="I241" s="25">
        <v>0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8.95" customHeight="1" x14ac:dyDescent="0.25">
      <c r="A242" s="42" t="s">
        <v>31</v>
      </c>
      <c r="B242" s="17">
        <f>+E242+F242+I242</f>
        <v>5304</v>
      </c>
      <c r="C242" s="2">
        <v>0</v>
      </c>
      <c r="D242" s="2">
        <v>0</v>
      </c>
      <c r="E242" s="2">
        <v>0</v>
      </c>
      <c r="F242" s="2">
        <v>5152</v>
      </c>
      <c r="G242" s="2">
        <v>1</v>
      </c>
      <c r="H242" s="2">
        <v>3</v>
      </c>
      <c r="I242" s="25">
        <v>152</v>
      </c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8.95" customHeight="1" x14ac:dyDescent="0.25">
      <c r="A243" s="45" t="s">
        <v>39</v>
      </c>
      <c r="B243" s="17">
        <f>+E243+F243+I243</f>
        <v>7728</v>
      </c>
      <c r="C243" s="2">
        <v>0</v>
      </c>
      <c r="D243" s="25">
        <v>0</v>
      </c>
      <c r="E243" s="2">
        <v>0</v>
      </c>
      <c r="F243" s="25">
        <v>7728</v>
      </c>
      <c r="G243" s="2">
        <v>0</v>
      </c>
      <c r="H243" s="2">
        <v>0</v>
      </c>
      <c r="I243" s="25">
        <v>0</v>
      </c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27" customHeight="1" x14ac:dyDescent="0.25">
      <c r="A244" s="46" t="s">
        <v>34</v>
      </c>
      <c r="B244" s="17">
        <f>SUM(B245:B248)</f>
        <v>24191</v>
      </c>
      <c r="C244" s="17">
        <f>SUM(C245:C248)</f>
        <v>3</v>
      </c>
      <c r="D244" s="26">
        <f t="shared" ref="D244:I244" si="68">SUM(D245:D248)</f>
        <v>20</v>
      </c>
      <c r="E244" s="17">
        <f t="shared" si="68"/>
        <v>10710</v>
      </c>
      <c r="F244" s="26">
        <f t="shared" si="68"/>
        <v>13481</v>
      </c>
      <c r="G244" s="17">
        <f t="shared" si="68"/>
        <v>0</v>
      </c>
      <c r="H244" s="17">
        <f t="shared" si="68"/>
        <v>0</v>
      </c>
      <c r="I244" s="26">
        <f t="shared" si="68"/>
        <v>0</v>
      </c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8.95" customHeight="1" x14ac:dyDescent="0.25">
      <c r="A245" s="45" t="s">
        <v>13</v>
      </c>
      <c r="B245" s="17">
        <f>+E245+F245+I245</f>
        <v>10862</v>
      </c>
      <c r="C245" s="2">
        <v>3</v>
      </c>
      <c r="D245" s="2">
        <v>20</v>
      </c>
      <c r="E245" s="2">
        <v>10710</v>
      </c>
      <c r="F245" s="2">
        <v>152</v>
      </c>
      <c r="G245" s="2">
        <v>0</v>
      </c>
      <c r="H245" s="2">
        <v>0</v>
      </c>
      <c r="I245" s="25">
        <v>0</v>
      </c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8.95" customHeight="1" x14ac:dyDescent="0.25">
      <c r="A246" s="45" t="s">
        <v>32</v>
      </c>
      <c r="B246" s="17">
        <f>+E246+F246+I246</f>
        <v>4221</v>
      </c>
      <c r="C246" s="2">
        <v>0</v>
      </c>
      <c r="D246" s="2">
        <v>0</v>
      </c>
      <c r="E246" s="2">
        <v>0</v>
      </c>
      <c r="F246" s="2">
        <v>4221</v>
      </c>
      <c r="G246" s="2">
        <v>0</v>
      </c>
      <c r="H246" s="2">
        <v>0</v>
      </c>
      <c r="I246" s="25">
        <v>0</v>
      </c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8.95" customHeight="1" x14ac:dyDescent="0.25">
      <c r="A247" s="45" t="s">
        <v>31</v>
      </c>
      <c r="B247" s="17">
        <f>+E247+F247+I247</f>
        <v>4554</v>
      </c>
      <c r="C247" s="2">
        <v>0</v>
      </c>
      <c r="D247" s="2">
        <v>0</v>
      </c>
      <c r="E247" s="2">
        <v>0</v>
      </c>
      <c r="F247" s="2">
        <v>4554</v>
      </c>
      <c r="G247" s="2">
        <v>0</v>
      </c>
      <c r="H247" s="2">
        <v>0</v>
      </c>
      <c r="I247" s="25">
        <v>0</v>
      </c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8.95" customHeight="1" x14ac:dyDescent="0.25">
      <c r="A248" s="45" t="s">
        <v>39</v>
      </c>
      <c r="B248" s="17">
        <f>+E248+F248+I248</f>
        <v>4554</v>
      </c>
      <c r="C248" s="2">
        <v>0</v>
      </c>
      <c r="D248" s="25">
        <v>0</v>
      </c>
      <c r="E248" s="2">
        <v>0</v>
      </c>
      <c r="F248" s="2">
        <v>4554</v>
      </c>
      <c r="G248" s="2">
        <v>0</v>
      </c>
      <c r="H248" s="2">
        <v>0</v>
      </c>
      <c r="I248" s="25">
        <v>0</v>
      </c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x14ac:dyDescent="0.25">
      <c r="A249" s="47"/>
      <c r="B249" s="19"/>
      <c r="C249" s="19"/>
      <c r="D249" s="20"/>
      <c r="E249" s="19"/>
      <c r="F249" s="20"/>
      <c r="G249" s="19"/>
      <c r="H249" s="19"/>
      <c r="I249" s="37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8" customHeight="1" x14ac:dyDescent="0.25">
      <c r="A250" s="4" t="s">
        <v>51</v>
      </c>
      <c r="B250" s="5"/>
      <c r="C250" s="5"/>
      <c r="D250" s="5"/>
      <c r="E250" s="5"/>
      <c r="F250" s="5"/>
      <c r="G250" s="5"/>
      <c r="H250" s="5"/>
      <c r="I250" s="1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x14ac:dyDescent="0.25">
      <c r="A251" s="6" t="s">
        <v>52</v>
      </c>
      <c r="B251" s="5"/>
      <c r="C251" s="5"/>
      <c r="D251" s="5"/>
      <c r="E251" s="5"/>
      <c r="F251" s="5"/>
      <c r="G251" s="5"/>
      <c r="H251" s="5"/>
      <c r="I251" s="1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x14ac:dyDescent="0.25">
      <c r="A252" s="5" t="s">
        <v>42</v>
      </c>
      <c r="B252" s="5"/>
      <c r="C252" s="5"/>
      <c r="D252" s="5"/>
      <c r="E252" s="5"/>
      <c r="F252" s="5"/>
      <c r="G252" s="5"/>
      <c r="H252" s="5"/>
      <c r="I252" s="1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x14ac:dyDescent="0.25">
      <c r="A253" s="5" t="s">
        <v>58</v>
      </c>
      <c r="B253" s="7"/>
      <c r="C253" s="8"/>
      <c r="D253" s="8"/>
      <c r="E253" s="8"/>
      <c r="F253" s="8"/>
      <c r="G253" s="8"/>
      <c r="H253" s="8"/>
      <c r="I253" s="1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x14ac:dyDescent="0.25">
      <c r="A254" s="5" t="s">
        <v>44</v>
      </c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x14ac:dyDescent="0.25">
      <c r="A255" s="5" t="s">
        <v>53</v>
      </c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x14ac:dyDescent="0.25">
      <c r="A256" s="5" t="s">
        <v>54</v>
      </c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x14ac:dyDescent="0.25">
      <c r="A257" s="7" t="s">
        <v>29</v>
      </c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x14ac:dyDescent="0.25">
      <c r="A258" s="5" t="s">
        <v>30</v>
      </c>
      <c r="I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x14ac:dyDescent="0.25">
      <c r="A259" s="1" t="s">
        <v>55</v>
      </c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x14ac:dyDescent="0.25"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x14ac:dyDescent="0.25"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x14ac:dyDescent="0.25"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x14ac:dyDescent="0.25"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x14ac:dyDescent="0.25"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x14ac:dyDescent="0.25">
      <c r="K265" s="10"/>
    </row>
    <row r="266" spans="1:31" x14ac:dyDescent="0.25">
      <c r="K266" s="10"/>
    </row>
    <row r="267" spans="1:31" x14ac:dyDescent="0.25">
      <c r="K267" s="10"/>
    </row>
    <row r="268" spans="1:31" x14ac:dyDescent="0.25">
      <c r="K268" s="10"/>
    </row>
    <row r="269" spans="1:31" x14ac:dyDescent="0.25">
      <c r="K269" s="10"/>
    </row>
    <row r="270" spans="1:31" x14ac:dyDescent="0.25">
      <c r="K270" s="10"/>
    </row>
    <row r="271" spans="1:31" x14ac:dyDescent="0.25">
      <c r="K271" s="10"/>
    </row>
    <row r="272" spans="1:31" x14ac:dyDescent="0.25">
      <c r="K272" s="10"/>
    </row>
    <row r="273" spans="11:11" x14ac:dyDescent="0.25">
      <c r="K273" s="10"/>
    </row>
    <row r="274" spans="11:11" x14ac:dyDescent="0.25">
      <c r="K274" s="10"/>
    </row>
    <row r="275" spans="11:11" x14ac:dyDescent="0.25">
      <c r="K275" s="10"/>
    </row>
    <row r="276" spans="11:11" x14ac:dyDescent="0.25">
      <c r="K276" s="10"/>
    </row>
    <row r="277" spans="11:11" x14ac:dyDescent="0.25">
      <c r="K277" s="10"/>
    </row>
    <row r="278" spans="11:11" x14ac:dyDescent="0.25">
      <c r="K278" s="10"/>
    </row>
    <row r="279" spans="11:11" x14ac:dyDescent="0.25">
      <c r="K279" s="10"/>
    </row>
    <row r="280" spans="11:11" x14ac:dyDescent="0.25">
      <c r="K280" s="10"/>
    </row>
    <row r="281" spans="11:11" x14ac:dyDescent="0.25">
      <c r="K281" s="10"/>
    </row>
    <row r="282" spans="11:11" x14ac:dyDescent="0.25">
      <c r="K282" s="10"/>
    </row>
    <row r="283" spans="11:11" x14ac:dyDescent="0.25">
      <c r="K283" s="10"/>
    </row>
    <row r="284" spans="11:11" x14ac:dyDescent="0.25">
      <c r="K284" s="10"/>
    </row>
    <row r="285" spans="11:11" x14ac:dyDescent="0.25">
      <c r="K285" s="10"/>
    </row>
    <row r="286" spans="11:11" x14ac:dyDescent="0.25">
      <c r="K286" s="10"/>
    </row>
    <row r="287" spans="11:11" x14ac:dyDescent="0.25">
      <c r="K287" s="10"/>
    </row>
    <row r="288" spans="11:11" x14ac:dyDescent="0.25">
      <c r="K288" s="10"/>
    </row>
    <row r="289" spans="11:11" x14ac:dyDescent="0.25">
      <c r="K289" s="10"/>
    </row>
    <row r="290" spans="11:11" x14ac:dyDescent="0.25">
      <c r="K290" s="10"/>
    </row>
    <row r="291" spans="11:11" x14ac:dyDescent="0.25">
      <c r="K291" s="10"/>
    </row>
  </sheetData>
  <mergeCells count="10">
    <mergeCell ref="A8:A10"/>
    <mergeCell ref="B8:B10"/>
    <mergeCell ref="C8:F8"/>
    <mergeCell ref="G8:I9"/>
    <mergeCell ref="C9:E9"/>
    <mergeCell ref="A1:I1"/>
    <mergeCell ref="A2:I2"/>
    <mergeCell ref="A3:I3"/>
    <mergeCell ref="A5:I5"/>
    <mergeCell ref="A6:I6"/>
  </mergeCells>
  <pageMargins left="0.74803149606299213" right="0.74803149606299213" top="0.98425196850393704" bottom="0.98425196850393704" header="0.19685039370078741" footer="0"/>
  <pageSetup scale="59" orientation="portrait" r:id="rId1"/>
  <ignoredErrors>
    <ignoredError sqref="B48 B85:B86 B90:B91 B95:B96 B98 B103:B104 B169:B171 B173:B176 B178:B181 C22:I22 C26:H26 B50 C70:E70 C75:H75 F80:I80 C90:I90 B97:I97 B108:B109 B113:B114 B120:B122 B124:B127 B183:B186 B146 G134:I134 G124:I124 I113 D113:G113 B65:B82 B239:B245 B53 B230:B237 B205:B225 B19:B45 B129:B144 B149:B161 B194:B198 B188:B192" formula="1"/>
    <ignoredError sqref="C31:E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Cuadro_3</vt:lpstr>
      <vt:lpstr>Cuadro_3!Área_de_impresión</vt:lpstr>
      <vt:lpstr>Cuadro_3!Títulos_a_imprimir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JEYSON RIVERA</cp:lastModifiedBy>
  <cp:lastPrinted>2024-04-29T14:13:26Z</cp:lastPrinted>
  <dcterms:created xsi:type="dcterms:W3CDTF">2022-03-04T17:09:21Z</dcterms:created>
  <dcterms:modified xsi:type="dcterms:W3CDTF">2024-04-29T14:13:29Z</dcterms:modified>
</cp:coreProperties>
</file>